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 2 2014" sheetId="3" r:id="rId1"/>
    <sheet name="прил 3 2014" sheetId="4" r:id="rId2"/>
  </sheets>
  <calcPr calcId="125725"/>
</workbook>
</file>

<file path=xl/calcChain.xml><?xml version="1.0" encoding="utf-8"?>
<calcChain xmlns="http://schemas.openxmlformats.org/spreadsheetml/2006/main">
  <c r="J16" i="4"/>
  <c r="J32"/>
  <c r="J30"/>
  <c r="J28"/>
  <c r="J20"/>
  <c r="J15"/>
  <c r="J13"/>
  <c r="H38" i="3"/>
  <c r="H86"/>
  <c r="H80"/>
  <c r="H74"/>
  <c r="H50"/>
  <c r="H35"/>
  <c r="H29"/>
  <c r="I95" l="1"/>
  <c r="J95"/>
  <c r="K95"/>
  <c r="L95"/>
  <c r="H95"/>
  <c r="I23" i="4" l="1"/>
  <c r="L6"/>
  <c r="J6"/>
  <c r="N29"/>
  <c r="N6" s="1"/>
  <c r="M29"/>
  <c r="M6" s="1"/>
  <c r="K29"/>
  <c r="K6" s="1"/>
  <c r="I6" s="1"/>
  <c r="I7"/>
  <c r="I8"/>
  <c r="I9"/>
  <c r="I10"/>
  <c r="I11"/>
  <c r="I12"/>
  <c r="I13"/>
  <c r="I14"/>
  <c r="I15"/>
  <c r="I16"/>
  <c r="I17"/>
  <c r="I18"/>
  <c r="I19"/>
  <c r="I20"/>
  <c r="I21"/>
  <c r="I22"/>
  <c r="I24"/>
  <c r="I25"/>
  <c r="I26"/>
  <c r="I27"/>
  <c r="I28"/>
  <c r="I29"/>
  <c r="I30"/>
  <c r="I31"/>
  <c r="I32"/>
  <c r="I33"/>
  <c r="I34"/>
</calcChain>
</file>

<file path=xl/sharedStrings.xml><?xml version="1.0" encoding="utf-8"?>
<sst xmlns="http://schemas.openxmlformats.org/spreadsheetml/2006/main" count="520" uniqueCount="163">
  <si>
    <t xml:space="preserve"> N </t>
  </si>
  <si>
    <t xml:space="preserve">Срок реализации мероприятия 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</si>
  <si>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</si>
  <si>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</si>
  <si>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</si>
  <si>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</si>
  <si>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</si>
  <si>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</si>
  <si>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</si>
  <si>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</si>
  <si>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</si>
  <si>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Май 2018 года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</si>
  <si>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</si>
  <si>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</si>
  <si>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</si>
  <si>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</si>
  <si>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</si>
  <si>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</si>
  <si>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</si>
  <si>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</si>
  <si>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</si>
  <si>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</si>
  <si>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</si>
  <si>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</si>
  <si>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</si>
  <si>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22.</t>
  </si>
  <si>
    <t>23.</t>
  </si>
  <si>
    <t>24.</t>
  </si>
  <si>
    <t>25.</t>
  </si>
  <si>
    <t>26.</t>
  </si>
  <si>
    <t>КВСР</t>
  </si>
  <si>
    <t>Рз</t>
  </si>
  <si>
    <t>Пр</t>
  </si>
  <si>
    <t>2014 год</t>
  </si>
  <si>
    <t>2015 год</t>
  </si>
  <si>
    <t>2016 год</t>
  </si>
  <si>
    <t>2017 год</t>
  </si>
  <si>
    <t>2018 год</t>
  </si>
  <si>
    <t>56.2.01.99</t>
  </si>
  <si>
    <t>56.2.01.02</t>
  </si>
  <si>
    <t xml:space="preserve">Наименование цели, задачи, мероприятия </t>
  </si>
  <si>
    <t xml:space="preserve">Источник финансирования </t>
  </si>
  <si>
    <t xml:space="preserve">КЦСР </t>
  </si>
  <si>
    <t>КВР</t>
  </si>
  <si>
    <t>Общий объем финансирования,   тыс. руб.</t>
  </si>
  <si>
    <t xml:space="preserve">Объем финансирования, тыс. руб. </t>
  </si>
  <si>
    <t>Цель "Совершенствование системы патриотического воспитания и допризывной подготовки молодежи в Иркутской области"</t>
  </si>
  <si>
    <t>x</t>
  </si>
  <si>
    <t>бюджет субъекта Российской Федерации</t>
  </si>
  <si>
    <t>Издание книг-воспоминаний ветеранов Великой Отечественной войны</t>
  </si>
  <si>
    <t>Издание Реестра памятников Иркутской области</t>
  </si>
  <si>
    <t>Направление 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</si>
  <si>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 "Горячая линия для призывников"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</si>
  <si>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</si>
  <si>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</si>
  <si>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</si>
  <si>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</si>
  <si>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</si>
  <si>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</si>
  <si>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</si>
  <si>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Организация конкурсов тематических музейных экспозиций, посвященных дням воинской славы России, памятным датам и государственным праздникам</t>
  </si>
  <si>
    <t>Организация, проведение и награждение победителей конкурса на лучшее освещение в печати, в программах радио и телевидения вопросов патриотического воспитания граждан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</si>
  <si>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</si>
  <si>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</si>
  <si>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</si>
  <si>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</si>
  <si>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</si>
  <si>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</si>
  <si>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</si>
  <si>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</si>
  <si>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</si>
  <si>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</si>
  <si>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Наименование цели, мероприятия</t>
  </si>
  <si>
    <t>Источник финансирования/Наименование показателя мероприятия</t>
  </si>
  <si>
    <t>Ед. изм.</t>
  </si>
  <si>
    <t>Изготовление наглядной агитации (баннеров, растяжек, плакатов, флай-карт), направленной на повышение престижа воинской службы и формирование положительного отношения к правоохранительным органам</t>
  </si>
  <si>
    <t>министерство по физической культуре, спорту и молодежной политике Иркутской области</t>
  </si>
  <si>
    <t>Январь 2014 года</t>
  </si>
  <si>
    <t>Декабрь 2018 года</t>
  </si>
  <si>
    <t>областной бюджет</t>
  </si>
  <si>
    <t>тыс. руб.</t>
  </si>
  <si>
    <t>ед.</t>
  </si>
  <si>
    <t>Январь 2015 года</t>
  </si>
  <si>
    <t>шт.</t>
  </si>
  <si>
    <t>Январь 2016 года</t>
  </si>
  <si>
    <t xml:space="preserve">Декабрь 2016 года </t>
  </si>
  <si>
    <t>Меры по поддержке деятельности поисковых отрядов при проведении мероприятий по увековечиванию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</si>
  <si>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Показатель объема: количество проведенных мероприятий</t>
  </si>
  <si>
    <t>Показатель качества: количество участников</t>
  </si>
  <si>
    <t>Направление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</si>
  <si>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"Горячая линия для призывников"</t>
  </si>
  <si>
    <t>ОГКУ "ЦСИУМ"</t>
  </si>
  <si>
    <t>Декабрь 2014 года</t>
  </si>
  <si>
    <t>Показатель качества: количество участников полевого лагеря "Юный спасатель"</t>
  </si>
  <si>
    <t>Март 2014 года</t>
  </si>
  <si>
    <t>Май 2018 года</t>
  </si>
  <si>
    <t>Показатель качества: количество участников конкурса</t>
  </si>
  <si>
    <t xml:space="preserve">Декабрь 2018 года </t>
  </si>
  <si>
    <t>Показатель качества: количество участников областного полевого лагеря "Юный спасатель"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</si>
  <si>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</si>
  <si>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Показатель качества: количество участников областных соревнований по парашютному спорту на приз Героя России Шерстянникова А.Н.</t>
  </si>
  <si>
    <t>показатель качества: количество посетителей выставок</t>
  </si>
  <si>
    <t>Показатель качества: Количество участников</t>
  </si>
  <si>
    <t>Декабрь 2017 года</t>
  </si>
  <si>
    <t>Показатель качества: количество молодежи, принимающее участие в деятельности центров</t>
  </si>
  <si>
    <t>Показатель качества: количество участников областной военно-спортивной игры "Зарница"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</si>
  <si>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</t>
  </si>
  <si>
    <t>Показатель качества: количество участников областной военно-спортивной игры "Орленок"(Школа безопасности)</t>
  </si>
  <si>
    <t>Показатель качества: количество участников областной военно-спортивной игры "Орленок" (Школа безопасности)</t>
  </si>
  <si>
    <t>Показатель объема: количество проведенных семинаров, тренингов</t>
  </si>
  <si>
    <t>Показатель качества: количество участников семинаров, тренингов для специалистов региональной системы патриотического воспитания</t>
  </si>
  <si>
    <t>Показатель качества: количество молодежи, принимающее участие в мероприятиях</t>
  </si>
  <si>
    <t>27.</t>
  </si>
  <si>
    <t>ИТОГО объем финансирования в целом по программе</t>
  </si>
  <si>
    <t>Изготовление наглядной агитации (баннеров, растяжек, плакатов, флай-карт), направленной на повышение престижа воинской службы и  формирование положительного отношения к правоохранительным органам</t>
  </si>
  <si>
    <t>Меры по поддержке деятельности поисковыхотрядов при проведении мероприятий по увековечиванию 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</si>
  <si>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07</t>
  </si>
  <si>
    <t>244</t>
  </si>
  <si>
    <t>Организация, проведение и награждение победителей конкурса на право фотографирования у развернутого боевого знамени среди активистов детских и молодежных общественных объединений, лидеров студенческой и трудящейся молодежи</t>
  </si>
  <si>
    <t xml:space="preserve"> N п/п</t>
  </si>
  <si>
    <t>Ответственный  за реализацию мероприятия</t>
  </si>
  <si>
    <t>28.</t>
  </si>
  <si>
    <t>Показатель объема: тираж</t>
  </si>
  <si>
    <t>Показатель качества: количество памятников Иркутской области, вошедших в Реестр</t>
  </si>
  <si>
    <t>экз.</t>
  </si>
  <si>
    <t>чел.</t>
  </si>
  <si>
    <t>Показатель объема: количество команд-участниц</t>
  </si>
  <si>
    <t>Показатель объема: количество муниципальных образований Иркутской области, принявших участие во Всероссийской акции "Георгиевская ленточка"</t>
  </si>
  <si>
    <t>Показатель объема: количество тематических музейных экспозиций</t>
  </si>
  <si>
    <t>Показатель объема: количество участников областного конкурса программ по организации и проведению лагерей патриотической направленности</t>
  </si>
  <si>
    <t>Показатель объема: количество открытых центров</t>
  </si>
  <si>
    <t>Показатель объема: количество изготовленной медийной продукции</t>
  </si>
  <si>
    <t xml:space="preserve">показатель качества: тираж </t>
  </si>
  <si>
    <t>Показатель объема: количество изданных книг</t>
  </si>
  <si>
    <t>Показатель качества: количество прокатов</t>
  </si>
  <si>
    <t>Показатель объема: количество мероприятий</t>
  </si>
  <si>
    <t>Показатель объема: количество обращений, поступивших на "Горячую линию для призывников"</t>
  </si>
  <si>
    <t>Показатель качества: количество участников лагерей патриотической направленности</t>
  </si>
  <si>
    <t>Показатель качества: доля обращений с положительным исходом</t>
  </si>
  <si>
    <t>%</t>
  </si>
  <si>
    <t>Расходы на мероприятие/Значения показателей мероприятия</t>
  </si>
  <si>
    <t xml:space="preserve">Цель: Совершенствование системы патриотического и гражданско-патриотического воспитания и допризывной подготовки молодежи в Иркутской области                       </t>
  </si>
  <si>
    <t>с (месяц/ год)</t>
  </si>
  <si>
    <t>по(месяц/ год)</t>
  </si>
  <si>
    <t>Показатель качества: количество муниципальных образований Иркутской области, разместивших предметы наглядной агитации</t>
  </si>
  <si>
    <t>Показатель объема: количество лиц, направленных для участия в межрегиональных и всероссийских соревнованиях патриотической направленности, семинарах, конференциях</t>
  </si>
  <si>
    <t>Показатель качества: количество соревнований, семинаров, конференций</t>
  </si>
  <si>
    <t>Показатель объема: количество участников конкурса</t>
  </si>
  <si>
    <t>Показатель Качества: количество муниципальных образований Иркутской области, направивших участников конкурса</t>
  </si>
  <si>
    <t>Показатель объема: количество изготовленной символики</t>
  </si>
  <si>
    <t>Показатель качества: количество муниципальных образований Иркутской области, принявших участие в областной акции "Уголок Российской государственности"</t>
  </si>
  <si>
    <t>Показатель объема: количество победителей соревнований</t>
  </si>
  <si>
    <t>Показатель объема: количество победителей конкурса</t>
  </si>
  <si>
    <t>Показатель объема: количество участников</t>
  </si>
  <si>
    <t>Показатель качества: количество ВУЗов, принявших участие в проведении межвузовских олимпиад по безопасности жизнедеятельности</t>
  </si>
  <si>
    <t>Показатель объема: количество организаций, занимающихся военно-патриотическим и гражданско-патриотическим воспитанием молодежи, принявших участие в слетах</t>
  </si>
  <si>
    <t>Показатель объема: количество муниципальных образований Иркутской области, которым оказано содействие в деятельности региональной системы патриотического воспитания</t>
  </si>
  <si>
    <t>Показатель качества: Количество единиц оборудования, выданного специалистам региональной системы патриотического воспитания в целях содействия деятельности региональной системы патриотического воспитания</t>
  </si>
  <si>
    <t>СИСТЕМА МЕРОПРИЯТИЙ ВЕДОМСТВЕННОЙ ЦЕЛЕВОЙ ПРОГРАММЫ
ИРКУТСКОЙ ОБЛАСТИ "ПАТРИОТИЧЕСКОЕ ВОСПИТАНИЕ ГРАЖДАН
В ИРКУТСКОЙ ОБЛАСТИ И ДОПРИЗЫВНАЯ ПОДГОТОВКА МОЛОДЕЖИ"
НА 2014 - 2018 ГОДЫ</t>
  </si>
  <si>
    <t>НАПРАВЛЕНИЯ И ОБЪЕМЫ ФИНАНСИРОВАНИЯ ВЕДОМСТВЕННОЙ ЦЕЛЕВОЙ
ПРОГРАММЫ ИРКУТСКОЙ ОБЛАСТИ "ПАТРИОТИЧЕСКОЕ ВОСПИТАНИЕ
ГРАЖДАН В ИРКУТСКОЙ ОБЛАСТИ И ДОПРИЗЫВНАЯ ПОДГОТОВКА
МОЛОДЕЖИ" НА 2014 - 2018 ГОДЫ</t>
  </si>
  <si>
    <t>».</t>
  </si>
  <si>
    <t>Приложение 2
к приказу министерства по физической культуре, спорту и молодежной политике Иркутской области
от  22 декабря 2014 года № 91-мпр
«Приложение 3
к ведомственной целевой программе
Иркутской области "Патриотическое
воспитание граждан в Иркутской области
и допризывная подготовка молодежи"
на 2014 - 2018 годы</t>
  </si>
  <si>
    <t xml:space="preserve">Приложение 1
к приказу министерства по физической культуре, спорту и молодежной политике Иркутской области
от 22 декабря 2014 года № 91-мпр
«Приложение 2
к ведомственной целевой программе
Иркутской области "Патриотическое
воспитание граждан в Иркутской области
и допризывная подготовка молодежи"
на 2014 - 2018 годы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</si>
</sst>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view="pageLayout" zoomScaleNormal="100" workbookViewId="0">
      <selection activeCell="H1" sqref="H1:L1"/>
    </sheetView>
  </sheetViews>
  <sheetFormatPr defaultRowHeight="15"/>
  <cols>
    <col min="1" max="1" width="4.28515625" style="4" customWidth="1"/>
    <col min="2" max="2" width="30.85546875" style="8" customWidth="1"/>
    <col min="3" max="3" width="15.28515625" style="8" customWidth="1"/>
    <col min="4" max="4" width="7" style="4" customWidth="1"/>
    <col min="5" max="5" width="7.140625" style="4" customWidth="1"/>
    <col min="6" max="6" width="30.7109375" style="4" customWidth="1"/>
    <col min="7" max="7" width="5.5703125" style="4" customWidth="1"/>
    <col min="8" max="9" width="7.5703125" style="4" customWidth="1"/>
    <col min="10" max="10" width="7.140625" style="4" customWidth="1"/>
    <col min="11" max="11" width="7.28515625" style="4" customWidth="1"/>
    <col min="12" max="12" width="7.85546875" style="4" customWidth="1"/>
    <col min="13" max="13" width="3" style="4" customWidth="1"/>
    <col min="14" max="16384" width="9.140625" style="4"/>
  </cols>
  <sheetData>
    <row r="1" spans="1:12" ht="177.75" customHeight="1">
      <c r="H1" s="41" t="s">
        <v>162</v>
      </c>
      <c r="I1" s="42"/>
      <c r="J1" s="42"/>
      <c r="K1" s="42"/>
      <c r="L1" s="42"/>
    </row>
    <row r="4" spans="1:12" ht="60" customHeight="1">
      <c r="A4" s="43" t="s">
        <v>158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7" spans="1:12" ht="22.5" customHeight="1">
      <c r="A7" s="30" t="s">
        <v>119</v>
      </c>
      <c r="B7" s="29" t="s">
        <v>72</v>
      </c>
      <c r="C7" s="30" t="s">
        <v>120</v>
      </c>
      <c r="D7" s="29" t="s">
        <v>1</v>
      </c>
      <c r="E7" s="29"/>
      <c r="F7" s="29" t="s">
        <v>73</v>
      </c>
      <c r="G7" s="29" t="s">
        <v>74</v>
      </c>
      <c r="H7" s="51" t="s">
        <v>140</v>
      </c>
      <c r="I7" s="52"/>
      <c r="J7" s="52"/>
      <c r="K7" s="52"/>
      <c r="L7" s="53"/>
    </row>
    <row r="8" spans="1:12" ht="22.5" customHeight="1">
      <c r="A8" s="31"/>
      <c r="B8" s="29"/>
      <c r="C8" s="31"/>
      <c r="D8" s="12" t="s">
        <v>142</v>
      </c>
      <c r="E8" s="12" t="s">
        <v>143</v>
      </c>
      <c r="F8" s="29"/>
      <c r="G8" s="29"/>
      <c r="H8" s="12" t="s">
        <v>33</v>
      </c>
      <c r="I8" s="12" t="s">
        <v>34</v>
      </c>
      <c r="J8" s="12" t="s">
        <v>35</v>
      </c>
      <c r="K8" s="12" t="s">
        <v>36</v>
      </c>
      <c r="L8" s="12" t="s">
        <v>37</v>
      </c>
    </row>
    <row r="9" spans="1:12" s="19" customFormat="1">
      <c r="A9" s="21">
        <v>1</v>
      </c>
      <c r="B9" s="20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</row>
    <row r="10" spans="1:12" ht="16.5" customHeight="1">
      <c r="A10" s="45" t="s">
        <v>141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1:12" ht="24" customHeight="1">
      <c r="A11" s="30" t="s">
        <v>2</v>
      </c>
      <c r="B11" s="30" t="s">
        <v>75</v>
      </c>
      <c r="C11" s="48" t="s">
        <v>76</v>
      </c>
      <c r="D11" s="30" t="s">
        <v>77</v>
      </c>
      <c r="E11" s="30" t="s">
        <v>78</v>
      </c>
      <c r="F11" s="1" t="s">
        <v>79</v>
      </c>
      <c r="G11" s="1" t="s">
        <v>80</v>
      </c>
      <c r="H11" s="21">
        <v>0</v>
      </c>
      <c r="I11" s="21">
        <v>140</v>
      </c>
      <c r="J11" s="21">
        <v>0</v>
      </c>
      <c r="K11" s="21">
        <v>140</v>
      </c>
      <c r="L11" s="21">
        <v>0</v>
      </c>
    </row>
    <row r="12" spans="1:12" ht="15.75" customHeight="1">
      <c r="A12" s="33"/>
      <c r="B12" s="33"/>
      <c r="C12" s="49"/>
      <c r="D12" s="33"/>
      <c r="E12" s="33"/>
      <c r="F12" s="1" t="s">
        <v>122</v>
      </c>
      <c r="G12" s="1" t="s">
        <v>124</v>
      </c>
      <c r="H12" s="21">
        <v>0</v>
      </c>
      <c r="I12" s="21">
        <v>70</v>
      </c>
      <c r="J12" s="21">
        <v>0</v>
      </c>
      <c r="K12" s="21">
        <v>70</v>
      </c>
      <c r="L12" s="21">
        <v>0</v>
      </c>
    </row>
    <row r="13" spans="1:12" ht="45" customHeight="1">
      <c r="A13" s="31"/>
      <c r="B13" s="31"/>
      <c r="C13" s="50"/>
      <c r="D13" s="31"/>
      <c r="E13" s="31"/>
      <c r="F13" s="5" t="s">
        <v>144</v>
      </c>
      <c r="G13" s="1" t="s">
        <v>81</v>
      </c>
      <c r="H13" s="21">
        <v>0</v>
      </c>
      <c r="I13" s="21">
        <v>35</v>
      </c>
      <c r="J13" s="21">
        <v>0</v>
      </c>
      <c r="K13" s="21">
        <v>35</v>
      </c>
      <c r="L13" s="21">
        <v>0</v>
      </c>
    </row>
    <row r="14" spans="1:12" ht="22.5">
      <c r="A14" s="29" t="s">
        <v>3</v>
      </c>
      <c r="B14" s="29" t="s">
        <v>49</v>
      </c>
      <c r="C14" s="32" t="s">
        <v>76</v>
      </c>
      <c r="D14" s="29" t="s">
        <v>82</v>
      </c>
      <c r="E14" s="29" t="s">
        <v>78</v>
      </c>
      <c r="F14" s="12" t="s">
        <v>79</v>
      </c>
      <c r="G14" s="12" t="s">
        <v>80</v>
      </c>
      <c r="H14" s="21">
        <v>0</v>
      </c>
      <c r="I14" s="21">
        <v>400</v>
      </c>
      <c r="J14" s="21">
        <v>0</v>
      </c>
      <c r="K14" s="21">
        <v>0</v>
      </c>
      <c r="L14" s="21">
        <v>400</v>
      </c>
    </row>
    <row r="15" spans="1:12" ht="23.25" customHeight="1">
      <c r="A15" s="29"/>
      <c r="B15" s="29"/>
      <c r="C15" s="32"/>
      <c r="D15" s="29"/>
      <c r="E15" s="29"/>
      <c r="F15" s="12" t="s">
        <v>133</v>
      </c>
      <c r="G15" s="12" t="s">
        <v>81</v>
      </c>
      <c r="H15" s="21">
        <v>0</v>
      </c>
      <c r="I15" s="21">
        <v>1</v>
      </c>
      <c r="J15" s="21">
        <v>0</v>
      </c>
      <c r="K15" s="21">
        <v>0</v>
      </c>
      <c r="L15" s="21">
        <v>1</v>
      </c>
    </row>
    <row r="16" spans="1:12" ht="18" customHeight="1">
      <c r="A16" s="29"/>
      <c r="B16" s="29"/>
      <c r="C16" s="32"/>
      <c r="D16" s="29"/>
      <c r="E16" s="29"/>
      <c r="F16" s="12" t="s">
        <v>132</v>
      </c>
      <c r="G16" s="12" t="s">
        <v>124</v>
      </c>
      <c r="H16" s="21">
        <v>0</v>
      </c>
      <c r="I16" s="21">
        <v>800</v>
      </c>
      <c r="J16" s="21">
        <v>0</v>
      </c>
      <c r="K16" s="21">
        <v>0</v>
      </c>
      <c r="L16" s="21">
        <v>800</v>
      </c>
    </row>
    <row r="17" spans="1:12" ht="27" customHeight="1">
      <c r="A17" s="30" t="s">
        <v>4</v>
      </c>
      <c r="B17" s="30" t="s">
        <v>50</v>
      </c>
      <c r="C17" s="48" t="s">
        <v>76</v>
      </c>
      <c r="D17" s="30" t="s">
        <v>84</v>
      </c>
      <c r="E17" s="30" t="s">
        <v>85</v>
      </c>
      <c r="F17" s="12" t="s">
        <v>79</v>
      </c>
      <c r="G17" s="12" t="s">
        <v>80</v>
      </c>
      <c r="H17" s="21">
        <v>0</v>
      </c>
      <c r="I17" s="21">
        <v>0</v>
      </c>
      <c r="J17" s="21">
        <v>193</v>
      </c>
      <c r="K17" s="21">
        <v>0</v>
      </c>
      <c r="L17" s="21">
        <v>0</v>
      </c>
    </row>
    <row r="18" spans="1:12" ht="24.75" customHeight="1">
      <c r="A18" s="33"/>
      <c r="B18" s="33"/>
      <c r="C18" s="49"/>
      <c r="D18" s="33"/>
      <c r="E18" s="33"/>
      <c r="F18" s="12" t="s">
        <v>122</v>
      </c>
      <c r="G18" s="12" t="s">
        <v>124</v>
      </c>
      <c r="H18" s="21">
        <v>0</v>
      </c>
      <c r="I18" s="21">
        <v>0</v>
      </c>
      <c r="J18" s="21">
        <v>250</v>
      </c>
      <c r="K18" s="21">
        <v>0</v>
      </c>
      <c r="L18" s="21">
        <v>0</v>
      </c>
    </row>
    <row r="19" spans="1:12" ht="39" customHeight="1">
      <c r="A19" s="31"/>
      <c r="B19" s="31"/>
      <c r="C19" s="50"/>
      <c r="D19" s="31"/>
      <c r="E19" s="31"/>
      <c r="F19" s="12" t="s">
        <v>123</v>
      </c>
      <c r="G19" s="12" t="s">
        <v>83</v>
      </c>
      <c r="H19" s="21">
        <v>0</v>
      </c>
      <c r="I19" s="21">
        <v>0</v>
      </c>
      <c r="J19" s="21">
        <v>60</v>
      </c>
      <c r="K19" s="21">
        <v>0</v>
      </c>
      <c r="L19" s="21">
        <v>0</v>
      </c>
    </row>
    <row r="20" spans="1:12" ht="48.75" customHeight="1">
      <c r="A20" s="29" t="s">
        <v>5</v>
      </c>
      <c r="B20" s="29" t="s">
        <v>86</v>
      </c>
      <c r="C20" s="32" t="s">
        <v>76</v>
      </c>
      <c r="D20" s="29" t="s">
        <v>77</v>
      </c>
      <c r="E20" s="29" t="s">
        <v>78</v>
      </c>
      <c r="F20" s="12" t="s">
        <v>79</v>
      </c>
      <c r="G20" s="12" t="s">
        <v>80</v>
      </c>
      <c r="H20" s="21">
        <v>410</v>
      </c>
      <c r="I20" s="21">
        <v>500</v>
      </c>
      <c r="J20" s="21">
        <v>450</v>
      </c>
      <c r="K20" s="21">
        <v>450</v>
      </c>
      <c r="L20" s="21">
        <v>450</v>
      </c>
    </row>
    <row r="21" spans="1:12" ht="38.25" customHeight="1">
      <c r="A21" s="29"/>
      <c r="B21" s="29"/>
      <c r="C21" s="32"/>
      <c r="D21" s="29"/>
      <c r="E21" s="29"/>
      <c r="F21" s="12" t="s">
        <v>87</v>
      </c>
      <c r="G21" s="12" t="s">
        <v>81</v>
      </c>
      <c r="H21" s="21">
        <v>3</v>
      </c>
      <c r="I21" s="21">
        <v>4</v>
      </c>
      <c r="J21" s="21">
        <v>4</v>
      </c>
      <c r="K21" s="21">
        <v>4</v>
      </c>
      <c r="L21" s="21">
        <v>4</v>
      </c>
    </row>
    <row r="22" spans="1:12" ht="31.5" customHeight="1">
      <c r="A22" s="29"/>
      <c r="B22" s="29"/>
      <c r="C22" s="32"/>
      <c r="D22" s="29"/>
      <c r="E22" s="29"/>
      <c r="F22" s="12" t="s">
        <v>88</v>
      </c>
      <c r="G22" s="12" t="s">
        <v>125</v>
      </c>
      <c r="H22" s="21">
        <v>60</v>
      </c>
      <c r="I22" s="21">
        <v>70</v>
      </c>
      <c r="J22" s="21">
        <v>60</v>
      </c>
      <c r="K22" s="21">
        <v>65</v>
      </c>
      <c r="L22" s="21">
        <v>65</v>
      </c>
    </row>
    <row r="23" spans="1:12" ht="21.75" customHeight="1">
      <c r="A23" s="29" t="s">
        <v>6</v>
      </c>
      <c r="B23" s="34" t="s">
        <v>89</v>
      </c>
      <c r="C23" s="35" t="s">
        <v>76</v>
      </c>
      <c r="D23" s="34" t="s">
        <v>77</v>
      </c>
      <c r="E23" s="34" t="s">
        <v>78</v>
      </c>
      <c r="F23" s="13" t="s">
        <v>79</v>
      </c>
      <c r="G23" s="13" t="s">
        <v>80</v>
      </c>
      <c r="H23" s="22">
        <v>85</v>
      </c>
      <c r="I23" s="22">
        <v>150</v>
      </c>
      <c r="J23" s="22">
        <v>100</v>
      </c>
      <c r="K23" s="22">
        <v>200</v>
      </c>
      <c r="L23" s="22">
        <v>250</v>
      </c>
    </row>
    <row r="24" spans="1:12" ht="60" customHeight="1">
      <c r="A24" s="29"/>
      <c r="B24" s="34"/>
      <c r="C24" s="35"/>
      <c r="D24" s="34"/>
      <c r="E24" s="34"/>
      <c r="F24" s="13" t="s">
        <v>145</v>
      </c>
      <c r="G24" s="13" t="s">
        <v>125</v>
      </c>
      <c r="H24" s="22">
        <v>11</v>
      </c>
      <c r="I24" s="22">
        <v>13</v>
      </c>
      <c r="J24" s="22">
        <v>12</v>
      </c>
      <c r="K24" s="22">
        <v>15</v>
      </c>
      <c r="L24" s="22">
        <v>17</v>
      </c>
    </row>
    <row r="25" spans="1:12" ht="26.25" customHeight="1">
      <c r="A25" s="29"/>
      <c r="B25" s="34"/>
      <c r="C25" s="35"/>
      <c r="D25" s="34"/>
      <c r="E25" s="34"/>
      <c r="F25" s="13" t="s">
        <v>146</v>
      </c>
      <c r="G25" s="13" t="s">
        <v>81</v>
      </c>
      <c r="H25" s="22">
        <v>1</v>
      </c>
      <c r="I25" s="22">
        <v>2</v>
      </c>
      <c r="J25" s="22">
        <v>2</v>
      </c>
      <c r="K25" s="22">
        <v>3</v>
      </c>
      <c r="L25" s="22">
        <v>3</v>
      </c>
    </row>
    <row r="26" spans="1:12" ht="27" customHeight="1">
      <c r="A26" s="29" t="s">
        <v>7</v>
      </c>
      <c r="B26" s="29" t="s">
        <v>90</v>
      </c>
      <c r="C26" s="32" t="s">
        <v>76</v>
      </c>
      <c r="D26" s="29" t="s">
        <v>77</v>
      </c>
      <c r="E26" s="29" t="s">
        <v>78</v>
      </c>
      <c r="F26" s="12" t="s">
        <v>79</v>
      </c>
      <c r="G26" s="12" t="s">
        <v>80</v>
      </c>
      <c r="H26" s="21">
        <v>40</v>
      </c>
      <c r="I26" s="21">
        <v>45</v>
      </c>
      <c r="J26" s="21">
        <v>45</v>
      </c>
      <c r="K26" s="21">
        <v>45</v>
      </c>
      <c r="L26" s="21">
        <v>45</v>
      </c>
    </row>
    <row r="27" spans="1:12" ht="37.5" customHeight="1">
      <c r="A27" s="29"/>
      <c r="B27" s="29"/>
      <c r="C27" s="32"/>
      <c r="D27" s="29"/>
      <c r="E27" s="29"/>
      <c r="F27" s="12" t="s">
        <v>136</v>
      </c>
      <c r="G27" s="12" t="s">
        <v>81</v>
      </c>
      <c r="H27" s="22">
        <v>100</v>
      </c>
      <c r="I27" s="22">
        <v>100</v>
      </c>
      <c r="J27" s="22">
        <v>100</v>
      </c>
      <c r="K27" s="22">
        <v>100</v>
      </c>
      <c r="L27" s="22">
        <v>100</v>
      </c>
    </row>
    <row r="28" spans="1:12" ht="27.75" customHeight="1">
      <c r="A28" s="29"/>
      <c r="B28" s="29"/>
      <c r="C28" s="32"/>
      <c r="D28" s="29"/>
      <c r="E28" s="29"/>
      <c r="F28" s="6" t="s">
        <v>138</v>
      </c>
      <c r="G28" s="12" t="s">
        <v>139</v>
      </c>
      <c r="H28" s="21">
        <v>100</v>
      </c>
      <c r="I28" s="21">
        <v>100</v>
      </c>
      <c r="J28" s="21">
        <v>100</v>
      </c>
      <c r="K28" s="21">
        <v>100</v>
      </c>
      <c r="L28" s="21">
        <v>100</v>
      </c>
    </row>
    <row r="29" spans="1:12" ht="25.5" customHeight="1">
      <c r="A29" s="29" t="s">
        <v>8</v>
      </c>
      <c r="B29" s="29" t="s">
        <v>53</v>
      </c>
      <c r="C29" s="32" t="s">
        <v>91</v>
      </c>
      <c r="D29" s="29" t="s">
        <v>77</v>
      </c>
      <c r="E29" s="29" t="s">
        <v>92</v>
      </c>
      <c r="F29" s="12" t="s">
        <v>79</v>
      </c>
      <c r="G29" s="12" t="s">
        <v>80</v>
      </c>
      <c r="H29" s="21">
        <f>491-5.4</f>
        <v>485.6</v>
      </c>
      <c r="I29" s="21">
        <v>0</v>
      </c>
      <c r="J29" s="21">
        <v>0</v>
      </c>
      <c r="K29" s="21">
        <v>0</v>
      </c>
      <c r="L29" s="21">
        <v>0</v>
      </c>
    </row>
    <row r="30" spans="1:12" ht="30" customHeight="1">
      <c r="A30" s="29"/>
      <c r="B30" s="29"/>
      <c r="C30" s="32"/>
      <c r="D30" s="29"/>
      <c r="E30" s="29"/>
      <c r="F30" s="12" t="s">
        <v>126</v>
      </c>
      <c r="G30" s="12" t="s">
        <v>83</v>
      </c>
      <c r="H30" s="21">
        <v>10</v>
      </c>
      <c r="I30" s="21">
        <v>0</v>
      </c>
      <c r="J30" s="21">
        <v>0</v>
      </c>
      <c r="K30" s="21">
        <v>0</v>
      </c>
      <c r="L30" s="21">
        <v>0</v>
      </c>
    </row>
    <row r="31" spans="1:12" ht="39.75" customHeight="1">
      <c r="A31" s="29"/>
      <c r="B31" s="29"/>
      <c r="C31" s="32"/>
      <c r="D31" s="29"/>
      <c r="E31" s="29"/>
      <c r="F31" s="12" t="s">
        <v>93</v>
      </c>
      <c r="G31" s="12" t="s">
        <v>125</v>
      </c>
      <c r="H31" s="21">
        <v>100</v>
      </c>
      <c r="I31" s="21">
        <v>0</v>
      </c>
      <c r="J31" s="21">
        <v>0</v>
      </c>
      <c r="K31" s="21">
        <v>0</v>
      </c>
      <c r="L31" s="21">
        <v>0</v>
      </c>
    </row>
    <row r="32" spans="1:12" ht="29.25" customHeight="1">
      <c r="A32" s="29" t="s">
        <v>9</v>
      </c>
      <c r="B32" s="38" t="s">
        <v>54</v>
      </c>
      <c r="C32" s="32" t="s">
        <v>76</v>
      </c>
      <c r="D32" s="29" t="s">
        <v>77</v>
      </c>
      <c r="E32" s="29" t="s">
        <v>78</v>
      </c>
      <c r="F32" s="12" t="s">
        <v>79</v>
      </c>
      <c r="G32" s="12" t="s">
        <v>80</v>
      </c>
      <c r="H32" s="21">
        <v>37.799999999999997</v>
      </c>
      <c r="I32" s="21">
        <v>100</v>
      </c>
      <c r="J32" s="21">
        <v>95</v>
      </c>
      <c r="K32" s="21">
        <v>140</v>
      </c>
      <c r="L32" s="21">
        <v>140</v>
      </c>
    </row>
    <row r="33" spans="1:12" ht="31.5" customHeight="1">
      <c r="A33" s="29"/>
      <c r="B33" s="39"/>
      <c r="C33" s="32"/>
      <c r="D33" s="29"/>
      <c r="E33" s="29"/>
      <c r="F33" s="12" t="s">
        <v>87</v>
      </c>
      <c r="G33" s="12" t="s">
        <v>81</v>
      </c>
      <c r="H33" s="21">
        <v>5</v>
      </c>
      <c r="I33" s="21">
        <v>7</v>
      </c>
      <c r="J33" s="21">
        <v>6</v>
      </c>
      <c r="K33" s="21">
        <v>6</v>
      </c>
      <c r="L33" s="21">
        <v>6</v>
      </c>
    </row>
    <row r="34" spans="1:12" ht="96.75" customHeight="1">
      <c r="A34" s="29"/>
      <c r="B34" s="40"/>
      <c r="C34" s="32"/>
      <c r="D34" s="29"/>
      <c r="E34" s="29"/>
      <c r="F34" s="12" t="s">
        <v>88</v>
      </c>
      <c r="G34" s="12" t="s">
        <v>125</v>
      </c>
      <c r="H34" s="21">
        <v>200</v>
      </c>
      <c r="I34" s="21">
        <v>280</v>
      </c>
      <c r="J34" s="21">
        <v>240</v>
      </c>
      <c r="K34" s="21">
        <v>240</v>
      </c>
      <c r="L34" s="21">
        <v>240</v>
      </c>
    </row>
    <row r="35" spans="1:12" ht="31.5" customHeight="1">
      <c r="A35" s="29" t="s">
        <v>10</v>
      </c>
      <c r="B35" s="29" t="s">
        <v>55</v>
      </c>
      <c r="C35" s="32" t="s">
        <v>91</v>
      </c>
      <c r="D35" s="29" t="s">
        <v>94</v>
      </c>
      <c r="E35" s="29" t="s">
        <v>95</v>
      </c>
      <c r="F35" s="12" t="s">
        <v>79</v>
      </c>
      <c r="G35" s="12" t="s">
        <v>80</v>
      </c>
      <c r="H35" s="21">
        <f>400-148.8</f>
        <v>251.2</v>
      </c>
      <c r="I35" s="21">
        <v>500</v>
      </c>
      <c r="J35" s="21">
        <v>400</v>
      </c>
      <c r="K35" s="21">
        <v>450</v>
      </c>
      <c r="L35" s="21">
        <v>440</v>
      </c>
    </row>
    <row r="36" spans="1:12" ht="62.25" customHeight="1">
      <c r="A36" s="29"/>
      <c r="B36" s="29"/>
      <c r="C36" s="32"/>
      <c r="D36" s="29"/>
      <c r="E36" s="29"/>
      <c r="F36" s="12" t="s">
        <v>127</v>
      </c>
      <c r="G36" s="12" t="s">
        <v>81</v>
      </c>
      <c r="H36" s="21">
        <v>32</v>
      </c>
      <c r="I36" s="21">
        <v>32</v>
      </c>
      <c r="J36" s="21">
        <v>32</v>
      </c>
      <c r="K36" s="21">
        <v>32</v>
      </c>
      <c r="L36" s="21">
        <v>32</v>
      </c>
    </row>
    <row r="37" spans="1:12" ht="33.75" customHeight="1">
      <c r="A37" s="29"/>
      <c r="B37" s="29"/>
      <c r="C37" s="32"/>
      <c r="D37" s="29"/>
      <c r="E37" s="29"/>
      <c r="F37" s="12" t="s">
        <v>88</v>
      </c>
      <c r="G37" s="12" t="s">
        <v>125</v>
      </c>
      <c r="H37" s="21">
        <v>130000</v>
      </c>
      <c r="I37" s="21">
        <v>135000</v>
      </c>
      <c r="J37" s="21">
        <v>130000</v>
      </c>
      <c r="K37" s="21">
        <v>135000</v>
      </c>
      <c r="L37" s="21">
        <v>135000</v>
      </c>
    </row>
    <row r="38" spans="1:12" ht="27.75" customHeight="1">
      <c r="A38" s="29" t="s">
        <v>12</v>
      </c>
      <c r="B38" s="34" t="s">
        <v>56</v>
      </c>
      <c r="C38" s="35" t="s">
        <v>91</v>
      </c>
      <c r="D38" s="34" t="s">
        <v>77</v>
      </c>
      <c r="E38" s="34" t="s">
        <v>78</v>
      </c>
      <c r="F38" s="13" t="s">
        <v>79</v>
      </c>
      <c r="G38" s="13" t="s">
        <v>80</v>
      </c>
      <c r="H38" s="22">
        <f>140-7</f>
        <v>133</v>
      </c>
      <c r="I38" s="22">
        <v>0</v>
      </c>
      <c r="J38" s="22">
        <v>140</v>
      </c>
      <c r="K38" s="22">
        <v>0</v>
      </c>
      <c r="L38" s="22">
        <v>0</v>
      </c>
    </row>
    <row r="39" spans="1:12" ht="34.5" customHeight="1">
      <c r="A39" s="29"/>
      <c r="B39" s="34"/>
      <c r="C39" s="35"/>
      <c r="D39" s="34"/>
      <c r="E39" s="34"/>
      <c r="F39" s="13" t="s">
        <v>147</v>
      </c>
      <c r="G39" s="13" t="s">
        <v>125</v>
      </c>
      <c r="H39" s="22">
        <v>50</v>
      </c>
      <c r="I39" s="22">
        <v>0</v>
      </c>
      <c r="J39" s="22">
        <v>50</v>
      </c>
      <c r="K39" s="22">
        <v>0</v>
      </c>
      <c r="L39" s="22">
        <v>0</v>
      </c>
    </row>
    <row r="40" spans="1:12" ht="50.25" customHeight="1">
      <c r="A40" s="29"/>
      <c r="B40" s="34"/>
      <c r="C40" s="35"/>
      <c r="D40" s="34"/>
      <c r="E40" s="34"/>
      <c r="F40" s="13" t="s">
        <v>148</v>
      </c>
      <c r="G40" s="13" t="s">
        <v>81</v>
      </c>
      <c r="H40" s="22">
        <v>30</v>
      </c>
      <c r="I40" s="22">
        <v>0</v>
      </c>
      <c r="J40" s="22">
        <v>30</v>
      </c>
      <c r="K40" s="22">
        <v>0</v>
      </c>
      <c r="L40" s="22">
        <v>0</v>
      </c>
    </row>
    <row r="41" spans="1:12" ht="33.75" customHeight="1">
      <c r="A41" s="29" t="s">
        <v>13</v>
      </c>
      <c r="B41" s="29" t="s">
        <v>57</v>
      </c>
      <c r="C41" s="32" t="s">
        <v>91</v>
      </c>
      <c r="D41" s="29" t="s">
        <v>77</v>
      </c>
      <c r="E41" s="29" t="s">
        <v>97</v>
      </c>
      <c r="F41" s="12" t="s">
        <v>79</v>
      </c>
      <c r="G41" s="12" t="s">
        <v>80</v>
      </c>
      <c r="H41" s="21">
        <v>0</v>
      </c>
      <c r="I41" s="21">
        <v>450</v>
      </c>
      <c r="J41" s="21">
        <v>470</v>
      </c>
      <c r="K41" s="21">
        <v>470</v>
      </c>
      <c r="L41" s="21">
        <v>470</v>
      </c>
    </row>
    <row r="42" spans="1:12" ht="33" customHeight="1">
      <c r="A42" s="29"/>
      <c r="B42" s="29"/>
      <c r="C42" s="32"/>
      <c r="D42" s="29"/>
      <c r="E42" s="29"/>
      <c r="F42" s="12" t="s">
        <v>126</v>
      </c>
      <c r="G42" s="12" t="s">
        <v>81</v>
      </c>
      <c r="H42" s="21">
        <v>0</v>
      </c>
      <c r="I42" s="21">
        <v>10</v>
      </c>
      <c r="J42" s="21">
        <v>10</v>
      </c>
      <c r="K42" s="21">
        <v>10</v>
      </c>
      <c r="L42" s="21">
        <v>10</v>
      </c>
    </row>
    <row r="43" spans="1:12" ht="48" customHeight="1">
      <c r="A43" s="29"/>
      <c r="B43" s="29"/>
      <c r="C43" s="32"/>
      <c r="D43" s="29"/>
      <c r="E43" s="29"/>
      <c r="F43" s="12" t="s">
        <v>98</v>
      </c>
      <c r="G43" s="12" t="s">
        <v>125</v>
      </c>
      <c r="H43" s="21">
        <v>0</v>
      </c>
      <c r="I43" s="21">
        <v>100</v>
      </c>
      <c r="J43" s="21">
        <v>100</v>
      </c>
      <c r="K43" s="21">
        <v>100</v>
      </c>
      <c r="L43" s="21">
        <v>100</v>
      </c>
    </row>
    <row r="44" spans="1:12" ht="27" customHeight="1">
      <c r="A44" s="36" t="s">
        <v>14</v>
      </c>
      <c r="B44" s="37" t="s">
        <v>99</v>
      </c>
      <c r="C44" s="35" t="s">
        <v>76</v>
      </c>
      <c r="D44" s="37" t="s">
        <v>77</v>
      </c>
      <c r="E44" s="37" t="s">
        <v>78</v>
      </c>
      <c r="F44" s="13" t="s">
        <v>79</v>
      </c>
      <c r="G44" s="13" t="s">
        <v>80</v>
      </c>
      <c r="H44" s="22">
        <v>48.1</v>
      </c>
      <c r="I44" s="22">
        <v>100</v>
      </c>
      <c r="J44" s="22">
        <v>96</v>
      </c>
      <c r="K44" s="22">
        <v>150</v>
      </c>
      <c r="L44" s="22">
        <v>150</v>
      </c>
    </row>
    <row r="45" spans="1:12" ht="24.75" customHeight="1">
      <c r="A45" s="36"/>
      <c r="B45" s="37"/>
      <c r="C45" s="35"/>
      <c r="D45" s="37"/>
      <c r="E45" s="37"/>
      <c r="F45" s="13" t="s">
        <v>149</v>
      </c>
      <c r="G45" s="13" t="s">
        <v>83</v>
      </c>
      <c r="H45" s="22">
        <v>294</v>
      </c>
      <c r="I45" s="22">
        <v>294</v>
      </c>
      <c r="J45" s="22">
        <v>294</v>
      </c>
      <c r="K45" s="22">
        <v>294</v>
      </c>
      <c r="L45" s="22">
        <v>294</v>
      </c>
    </row>
    <row r="46" spans="1:12" ht="63.75" customHeight="1">
      <c r="A46" s="36"/>
      <c r="B46" s="37"/>
      <c r="C46" s="35"/>
      <c r="D46" s="37"/>
      <c r="E46" s="37"/>
      <c r="F46" s="13" t="s">
        <v>150</v>
      </c>
      <c r="G46" s="13" t="s">
        <v>81</v>
      </c>
      <c r="H46" s="22">
        <v>32</v>
      </c>
      <c r="I46" s="22">
        <v>32</v>
      </c>
      <c r="J46" s="22">
        <v>32</v>
      </c>
      <c r="K46" s="22">
        <v>32</v>
      </c>
      <c r="L46" s="22">
        <v>32</v>
      </c>
    </row>
    <row r="47" spans="1:12" ht="22.5" customHeight="1">
      <c r="A47" s="29" t="s">
        <v>15</v>
      </c>
      <c r="B47" s="29" t="s">
        <v>58</v>
      </c>
      <c r="C47" s="32" t="s">
        <v>76</v>
      </c>
      <c r="D47" s="29" t="s">
        <v>77</v>
      </c>
      <c r="E47" s="29" t="s">
        <v>78</v>
      </c>
      <c r="F47" s="12" t="s">
        <v>79</v>
      </c>
      <c r="G47" s="12" t="s">
        <v>80</v>
      </c>
      <c r="H47" s="21">
        <v>190</v>
      </c>
      <c r="I47" s="21">
        <v>0</v>
      </c>
      <c r="J47" s="21">
        <v>0</v>
      </c>
      <c r="K47" s="21">
        <v>0</v>
      </c>
      <c r="L47" s="21">
        <v>0</v>
      </c>
    </row>
    <row r="48" spans="1:12" ht="25.5" customHeight="1">
      <c r="A48" s="29"/>
      <c r="B48" s="29"/>
      <c r="C48" s="32"/>
      <c r="D48" s="29"/>
      <c r="E48" s="29"/>
      <c r="F48" s="12" t="s">
        <v>126</v>
      </c>
      <c r="G48" s="12" t="s">
        <v>81</v>
      </c>
      <c r="H48" s="21">
        <v>6</v>
      </c>
      <c r="I48" s="21">
        <v>0</v>
      </c>
      <c r="J48" s="21">
        <v>0</v>
      </c>
      <c r="K48" s="21">
        <v>0</v>
      </c>
      <c r="L48" s="21">
        <v>0</v>
      </c>
    </row>
    <row r="49" spans="1:12" ht="27" customHeight="1">
      <c r="A49" s="29"/>
      <c r="B49" s="29"/>
      <c r="C49" s="32"/>
      <c r="D49" s="29"/>
      <c r="E49" s="29"/>
      <c r="F49" s="12" t="s">
        <v>88</v>
      </c>
      <c r="G49" s="12" t="s">
        <v>125</v>
      </c>
      <c r="H49" s="21">
        <v>60</v>
      </c>
      <c r="I49" s="21">
        <v>0</v>
      </c>
      <c r="J49" s="21">
        <v>0</v>
      </c>
      <c r="K49" s="21">
        <v>0</v>
      </c>
      <c r="L49" s="21">
        <v>0</v>
      </c>
    </row>
    <row r="50" spans="1:12" ht="22.5">
      <c r="A50" s="29" t="s">
        <v>16</v>
      </c>
      <c r="B50" s="34" t="s">
        <v>59</v>
      </c>
      <c r="C50" s="35" t="s">
        <v>91</v>
      </c>
      <c r="D50" s="34" t="s">
        <v>77</v>
      </c>
      <c r="E50" s="34" t="s">
        <v>78</v>
      </c>
      <c r="F50" s="13" t="s">
        <v>79</v>
      </c>
      <c r="G50" s="13" t="s">
        <v>80</v>
      </c>
      <c r="H50" s="22">
        <f>140-137</f>
        <v>3</v>
      </c>
      <c r="I50" s="22">
        <v>135</v>
      </c>
      <c r="J50" s="22">
        <v>140</v>
      </c>
      <c r="K50" s="22">
        <v>140</v>
      </c>
      <c r="L50" s="22">
        <v>140</v>
      </c>
    </row>
    <row r="51" spans="1:12" ht="35.25" customHeight="1">
      <c r="A51" s="29"/>
      <c r="B51" s="34"/>
      <c r="C51" s="35"/>
      <c r="D51" s="34"/>
      <c r="E51" s="34"/>
      <c r="F51" s="13" t="s">
        <v>151</v>
      </c>
      <c r="G51" s="13" t="s">
        <v>81</v>
      </c>
      <c r="H51" s="22">
        <v>0</v>
      </c>
      <c r="I51" s="22">
        <v>3</v>
      </c>
      <c r="J51" s="22">
        <v>3</v>
      </c>
      <c r="K51" s="22">
        <v>3</v>
      </c>
      <c r="L51" s="22">
        <v>3</v>
      </c>
    </row>
    <row r="52" spans="1:12" ht="54" customHeight="1">
      <c r="A52" s="29"/>
      <c r="B52" s="34"/>
      <c r="C52" s="35"/>
      <c r="D52" s="34"/>
      <c r="E52" s="34"/>
      <c r="F52" s="13" t="s">
        <v>100</v>
      </c>
      <c r="G52" s="13" t="s">
        <v>125</v>
      </c>
      <c r="H52" s="22">
        <v>0</v>
      </c>
      <c r="I52" s="22">
        <v>50</v>
      </c>
      <c r="J52" s="22">
        <v>50</v>
      </c>
      <c r="K52" s="22">
        <v>50</v>
      </c>
      <c r="L52" s="22">
        <v>50</v>
      </c>
    </row>
    <row r="53" spans="1:12" ht="22.5">
      <c r="A53" s="29" t="s">
        <v>17</v>
      </c>
      <c r="B53" s="29" t="s">
        <v>60</v>
      </c>
      <c r="C53" s="32" t="s">
        <v>91</v>
      </c>
      <c r="D53" s="29" t="s">
        <v>82</v>
      </c>
      <c r="E53" s="29" t="s">
        <v>78</v>
      </c>
      <c r="F53" s="12" t="s">
        <v>79</v>
      </c>
      <c r="G53" s="12" t="s">
        <v>80</v>
      </c>
      <c r="H53" s="21">
        <v>0</v>
      </c>
      <c r="I53" s="21">
        <v>100</v>
      </c>
      <c r="J53" s="21">
        <v>90</v>
      </c>
      <c r="K53" s="21">
        <v>90</v>
      </c>
      <c r="L53" s="21">
        <v>90</v>
      </c>
    </row>
    <row r="54" spans="1:12" ht="36.75" customHeight="1">
      <c r="A54" s="29"/>
      <c r="B54" s="29"/>
      <c r="C54" s="32"/>
      <c r="D54" s="29"/>
      <c r="E54" s="29"/>
      <c r="F54" s="12" t="s">
        <v>128</v>
      </c>
      <c r="G54" s="12" t="s">
        <v>81</v>
      </c>
      <c r="H54" s="21">
        <v>0</v>
      </c>
      <c r="I54" s="21">
        <v>20</v>
      </c>
      <c r="J54" s="21">
        <v>20</v>
      </c>
      <c r="K54" s="21">
        <v>20</v>
      </c>
      <c r="L54" s="21">
        <v>20</v>
      </c>
    </row>
    <row r="55" spans="1:12" ht="39.75" customHeight="1">
      <c r="A55" s="29"/>
      <c r="B55" s="29"/>
      <c r="C55" s="32"/>
      <c r="D55" s="29"/>
      <c r="E55" s="29"/>
      <c r="F55" s="12" t="s">
        <v>101</v>
      </c>
      <c r="G55" s="12" t="s">
        <v>125</v>
      </c>
      <c r="H55" s="21">
        <v>0</v>
      </c>
      <c r="I55" s="21">
        <v>400</v>
      </c>
      <c r="J55" s="21">
        <v>400</v>
      </c>
      <c r="K55" s="21">
        <v>400</v>
      </c>
      <c r="L55" s="21">
        <v>400</v>
      </c>
    </row>
    <row r="56" spans="1:12" ht="24.75" customHeight="1">
      <c r="A56" s="29" t="s">
        <v>18</v>
      </c>
      <c r="B56" s="34" t="s">
        <v>61</v>
      </c>
      <c r="C56" s="35" t="s">
        <v>91</v>
      </c>
      <c r="D56" s="34" t="s">
        <v>82</v>
      </c>
      <c r="E56" s="34" t="s">
        <v>78</v>
      </c>
      <c r="F56" s="13" t="s">
        <v>79</v>
      </c>
      <c r="G56" s="13" t="s">
        <v>80</v>
      </c>
      <c r="H56" s="22">
        <v>0</v>
      </c>
      <c r="I56" s="22">
        <v>100</v>
      </c>
      <c r="J56" s="22">
        <v>0</v>
      </c>
      <c r="K56" s="22">
        <v>0</v>
      </c>
      <c r="L56" s="22">
        <v>120</v>
      </c>
    </row>
    <row r="57" spans="1:12" ht="51" customHeight="1">
      <c r="A57" s="29"/>
      <c r="B57" s="34"/>
      <c r="C57" s="35"/>
      <c r="D57" s="34"/>
      <c r="E57" s="34"/>
      <c r="F57" s="13" t="s">
        <v>152</v>
      </c>
      <c r="G57" s="13" t="s">
        <v>81</v>
      </c>
      <c r="H57" s="22">
        <v>0</v>
      </c>
      <c r="I57" s="22">
        <v>17</v>
      </c>
      <c r="J57" s="22">
        <v>0</v>
      </c>
      <c r="K57" s="22">
        <v>0</v>
      </c>
      <c r="L57" s="22">
        <v>20</v>
      </c>
    </row>
    <row r="58" spans="1:12" ht="24" customHeight="1">
      <c r="A58" s="29"/>
      <c r="B58" s="34"/>
      <c r="C58" s="35"/>
      <c r="D58" s="34"/>
      <c r="E58" s="34"/>
      <c r="F58" s="13" t="s">
        <v>102</v>
      </c>
      <c r="G58" s="13" t="s">
        <v>125</v>
      </c>
      <c r="H58" s="22">
        <v>0</v>
      </c>
      <c r="I58" s="22">
        <v>75</v>
      </c>
      <c r="J58" s="22">
        <v>0</v>
      </c>
      <c r="K58" s="22">
        <v>0</v>
      </c>
      <c r="L58" s="22">
        <v>90</v>
      </c>
    </row>
    <row r="59" spans="1:12" ht="24.75" customHeight="1">
      <c r="A59" s="29" t="s">
        <v>19</v>
      </c>
      <c r="B59" s="34" t="s">
        <v>118</v>
      </c>
      <c r="C59" s="35" t="s">
        <v>91</v>
      </c>
      <c r="D59" s="34" t="s">
        <v>82</v>
      </c>
      <c r="E59" s="34" t="s">
        <v>103</v>
      </c>
      <c r="F59" s="13" t="s">
        <v>79</v>
      </c>
      <c r="G59" s="13" t="s">
        <v>80</v>
      </c>
      <c r="H59" s="22">
        <v>0</v>
      </c>
      <c r="I59" s="22">
        <v>65</v>
      </c>
      <c r="J59" s="22">
        <v>0</v>
      </c>
      <c r="K59" s="22">
        <v>60</v>
      </c>
      <c r="L59" s="22">
        <v>0</v>
      </c>
    </row>
    <row r="60" spans="1:12" ht="57" customHeight="1">
      <c r="A60" s="29"/>
      <c r="B60" s="34"/>
      <c r="C60" s="35"/>
      <c r="D60" s="34"/>
      <c r="E60" s="34"/>
      <c r="F60" s="9" t="s">
        <v>152</v>
      </c>
      <c r="G60" s="13" t="s">
        <v>81</v>
      </c>
      <c r="H60" s="22">
        <v>0</v>
      </c>
      <c r="I60" s="22">
        <v>40</v>
      </c>
      <c r="J60" s="22">
        <v>0</v>
      </c>
      <c r="K60" s="22">
        <v>40</v>
      </c>
      <c r="L60" s="22">
        <v>0</v>
      </c>
    </row>
    <row r="61" spans="1:12" ht="27" customHeight="1">
      <c r="A61" s="29"/>
      <c r="B61" s="34"/>
      <c r="C61" s="35"/>
      <c r="D61" s="34"/>
      <c r="E61" s="34"/>
      <c r="F61" s="13" t="s">
        <v>96</v>
      </c>
      <c r="G61" s="13" t="s">
        <v>125</v>
      </c>
      <c r="H61" s="22">
        <v>0</v>
      </c>
      <c r="I61" s="22">
        <v>60</v>
      </c>
      <c r="J61" s="22">
        <v>0</v>
      </c>
      <c r="K61" s="22">
        <v>60</v>
      </c>
      <c r="L61" s="22">
        <v>0</v>
      </c>
    </row>
    <row r="62" spans="1:12" ht="24.75" customHeight="1">
      <c r="A62" s="29" t="s">
        <v>20</v>
      </c>
      <c r="B62" s="34" t="s">
        <v>62</v>
      </c>
      <c r="C62" s="35" t="s">
        <v>91</v>
      </c>
      <c r="D62" s="34" t="s">
        <v>77</v>
      </c>
      <c r="E62" s="34" t="s">
        <v>78</v>
      </c>
      <c r="F62" s="13" t="s">
        <v>79</v>
      </c>
      <c r="G62" s="13" t="s">
        <v>80</v>
      </c>
      <c r="H62" s="22">
        <v>54</v>
      </c>
      <c r="I62" s="22">
        <v>40</v>
      </c>
      <c r="J62" s="22">
        <v>45</v>
      </c>
      <c r="K62" s="22">
        <v>45</v>
      </c>
      <c r="L62" s="22">
        <v>45</v>
      </c>
    </row>
    <row r="63" spans="1:12" ht="24.75" customHeight="1">
      <c r="A63" s="29"/>
      <c r="B63" s="34"/>
      <c r="C63" s="35"/>
      <c r="D63" s="34"/>
      <c r="E63" s="34"/>
      <c r="F63" s="13" t="s">
        <v>153</v>
      </c>
      <c r="G63" s="13" t="s">
        <v>125</v>
      </c>
      <c r="H63" s="22">
        <v>40</v>
      </c>
      <c r="I63" s="22">
        <v>40</v>
      </c>
      <c r="J63" s="22">
        <v>40</v>
      </c>
      <c r="K63" s="22">
        <v>40</v>
      </c>
      <c r="L63" s="22">
        <v>40</v>
      </c>
    </row>
    <row r="64" spans="1:12" ht="48.75" customHeight="1">
      <c r="A64" s="29"/>
      <c r="B64" s="34"/>
      <c r="C64" s="35"/>
      <c r="D64" s="34"/>
      <c r="E64" s="34"/>
      <c r="F64" s="13" t="s">
        <v>154</v>
      </c>
      <c r="G64" s="13" t="s">
        <v>81</v>
      </c>
      <c r="H64" s="22">
        <v>6</v>
      </c>
      <c r="I64" s="22">
        <v>6</v>
      </c>
      <c r="J64" s="22">
        <v>6</v>
      </c>
      <c r="K64" s="22">
        <v>6</v>
      </c>
      <c r="L64" s="22">
        <v>6</v>
      </c>
    </row>
    <row r="65" spans="1:12" ht="25.5" customHeight="1">
      <c r="A65" s="29" t="s">
        <v>21</v>
      </c>
      <c r="B65" s="29" t="s">
        <v>63</v>
      </c>
      <c r="C65" s="32" t="s">
        <v>76</v>
      </c>
      <c r="D65" s="29" t="s">
        <v>94</v>
      </c>
      <c r="E65" s="29" t="s">
        <v>11</v>
      </c>
      <c r="F65" s="12" t="s">
        <v>79</v>
      </c>
      <c r="G65" s="12" t="s">
        <v>80</v>
      </c>
      <c r="H65" s="21">
        <v>950</v>
      </c>
      <c r="I65" s="21">
        <v>900</v>
      </c>
      <c r="J65" s="21">
        <v>950</v>
      </c>
      <c r="K65" s="21">
        <v>950</v>
      </c>
      <c r="L65" s="21">
        <v>950</v>
      </c>
    </row>
    <row r="66" spans="1:12" ht="48.75" customHeight="1">
      <c r="A66" s="29"/>
      <c r="B66" s="29"/>
      <c r="C66" s="32"/>
      <c r="D66" s="29"/>
      <c r="E66" s="29"/>
      <c r="F66" s="12" t="s">
        <v>129</v>
      </c>
      <c r="G66" s="12" t="s">
        <v>81</v>
      </c>
      <c r="H66" s="21">
        <v>3</v>
      </c>
      <c r="I66" s="21">
        <v>3</v>
      </c>
      <c r="J66" s="21">
        <v>4</v>
      </c>
      <c r="K66" s="21">
        <v>4</v>
      </c>
      <c r="L66" s="21">
        <v>4</v>
      </c>
    </row>
    <row r="67" spans="1:12" ht="36" customHeight="1">
      <c r="A67" s="29"/>
      <c r="B67" s="29"/>
      <c r="C67" s="32"/>
      <c r="D67" s="29"/>
      <c r="E67" s="29"/>
      <c r="F67" s="6" t="s">
        <v>137</v>
      </c>
      <c r="G67" s="12" t="s">
        <v>125</v>
      </c>
      <c r="H67" s="21">
        <v>150</v>
      </c>
      <c r="I67" s="21">
        <v>150</v>
      </c>
      <c r="J67" s="21">
        <v>200</v>
      </c>
      <c r="K67" s="21">
        <v>200</v>
      </c>
      <c r="L67" s="21">
        <v>200</v>
      </c>
    </row>
    <row r="68" spans="1:12" ht="27.75" customHeight="1">
      <c r="A68" s="29" t="s">
        <v>22</v>
      </c>
      <c r="B68" s="29" t="s">
        <v>64</v>
      </c>
      <c r="C68" s="32" t="s">
        <v>91</v>
      </c>
      <c r="D68" s="29" t="s">
        <v>84</v>
      </c>
      <c r="E68" s="29" t="s">
        <v>103</v>
      </c>
      <c r="F68" s="12" t="s">
        <v>79</v>
      </c>
      <c r="G68" s="12" t="s">
        <v>80</v>
      </c>
      <c r="H68" s="21">
        <v>0</v>
      </c>
      <c r="I68" s="21">
        <v>0</v>
      </c>
      <c r="J68" s="21">
        <v>400</v>
      </c>
      <c r="K68" s="21">
        <v>750</v>
      </c>
      <c r="L68" s="21">
        <v>0</v>
      </c>
    </row>
    <row r="69" spans="1:12" ht="36.75" customHeight="1">
      <c r="A69" s="29"/>
      <c r="B69" s="29"/>
      <c r="C69" s="32"/>
      <c r="D69" s="29"/>
      <c r="E69" s="29"/>
      <c r="F69" s="12" t="s">
        <v>130</v>
      </c>
      <c r="G69" s="12" t="s">
        <v>81</v>
      </c>
      <c r="H69" s="21">
        <v>0</v>
      </c>
      <c r="I69" s="21">
        <v>0</v>
      </c>
      <c r="J69" s="21">
        <v>2</v>
      </c>
      <c r="K69" s="21">
        <v>3</v>
      </c>
      <c r="L69" s="21">
        <v>0</v>
      </c>
    </row>
    <row r="70" spans="1:12" ht="39" customHeight="1">
      <c r="A70" s="29"/>
      <c r="B70" s="29"/>
      <c r="C70" s="32"/>
      <c r="D70" s="29"/>
      <c r="E70" s="29"/>
      <c r="F70" s="12" t="s">
        <v>104</v>
      </c>
      <c r="G70" s="12" t="s">
        <v>125</v>
      </c>
      <c r="H70" s="21">
        <v>0</v>
      </c>
      <c r="I70" s="21">
        <v>0</v>
      </c>
      <c r="J70" s="21">
        <v>4000</v>
      </c>
      <c r="K70" s="21">
        <v>6000</v>
      </c>
      <c r="L70" s="21">
        <v>0</v>
      </c>
    </row>
    <row r="71" spans="1:12" ht="24" customHeight="1">
      <c r="A71" s="29" t="s">
        <v>23</v>
      </c>
      <c r="B71" s="29" t="s">
        <v>65</v>
      </c>
      <c r="C71" s="32" t="s">
        <v>91</v>
      </c>
      <c r="D71" s="29" t="s">
        <v>77</v>
      </c>
      <c r="E71" s="29" t="s">
        <v>78</v>
      </c>
      <c r="F71" s="12" t="s">
        <v>79</v>
      </c>
      <c r="G71" s="12" t="s">
        <v>80</v>
      </c>
      <c r="H71" s="21">
        <v>480</v>
      </c>
      <c r="I71" s="21">
        <v>510</v>
      </c>
      <c r="J71" s="21">
        <v>520</v>
      </c>
      <c r="K71" s="21">
        <v>550</v>
      </c>
      <c r="L71" s="21">
        <v>620</v>
      </c>
    </row>
    <row r="72" spans="1:12" ht="27" customHeight="1">
      <c r="A72" s="29"/>
      <c r="B72" s="29"/>
      <c r="C72" s="32"/>
      <c r="D72" s="29"/>
      <c r="E72" s="29"/>
      <c r="F72" s="12" t="s">
        <v>126</v>
      </c>
      <c r="G72" s="12" t="s">
        <v>81</v>
      </c>
      <c r="H72" s="21">
        <v>12</v>
      </c>
      <c r="I72" s="21">
        <v>13</v>
      </c>
      <c r="J72" s="21">
        <v>13</v>
      </c>
      <c r="K72" s="21">
        <v>15</v>
      </c>
      <c r="L72" s="21">
        <v>16</v>
      </c>
    </row>
    <row r="73" spans="1:12" ht="38.25" customHeight="1">
      <c r="A73" s="29"/>
      <c r="B73" s="29"/>
      <c r="C73" s="32"/>
      <c r="D73" s="29"/>
      <c r="E73" s="29"/>
      <c r="F73" s="12" t="s">
        <v>105</v>
      </c>
      <c r="G73" s="12" t="s">
        <v>125</v>
      </c>
      <c r="H73" s="21">
        <v>120</v>
      </c>
      <c r="I73" s="21">
        <v>135</v>
      </c>
      <c r="J73" s="21">
        <v>135</v>
      </c>
      <c r="K73" s="21">
        <v>150</v>
      </c>
      <c r="L73" s="21">
        <v>160</v>
      </c>
    </row>
    <row r="74" spans="1:12" ht="29.25" customHeight="1">
      <c r="A74" s="29" t="s">
        <v>25</v>
      </c>
      <c r="B74" s="29" t="s">
        <v>106</v>
      </c>
      <c r="C74" s="32" t="s">
        <v>91</v>
      </c>
      <c r="D74" s="29" t="s">
        <v>77</v>
      </c>
      <c r="E74" s="29" t="s">
        <v>78</v>
      </c>
      <c r="F74" s="12" t="s">
        <v>79</v>
      </c>
      <c r="G74" s="12" t="s">
        <v>80</v>
      </c>
      <c r="H74" s="21">
        <f>430-2.1</f>
        <v>427.9</v>
      </c>
      <c r="I74" s="21">
        <v>0</v>
      </c>
      <c r="J74" s="21">
        <v>0</v>
      </c>
      <c r="K74" s="21">
        <v>0</v>
      </c>
      <c r="L74" s="21">
        <v>0</v>
      </c>
    </row>
    <row r="75" spans="1:12" ht="24.75" customHeight="1">
      <c r="A75" s="29"/>
      <c r="B75" s="29"/>
      <c r="C75" s="32"/>
      <c r="D75" s="29"/>
      <c r="E75" s="29"/>
      <c r="F75" s="12" t="s">
        <v>126</v>
      </c>
      <c r="G75" s="12" t="s">
        <v>81</v>
      </c>
      <c r="H75" s="21">
        <v>12</v>
      </c>
      <c r="I75" s="21">
        <v>0</v>
      </c>
      <c r="J75" s="21">
        <v>0</v>
      </c>
      <c r="K75" s="21">
        <v>0</v>
      </c>
      <c r="L75" s="21">
        <v>0</v>
      </c>
    </row>
    <row r="76" spans="1:12" ht="48.75" customHeight="1">
      <c r="A76" s="29"/>
      <c r="B76" s="29"/>
      <c r="C76" s="32"/>
      <c r="D76" s="29"/>
      <c r="E76" s="29"/>
      <c r="F76" s="12" t="s">
        <v>107</v>
      </c>
      <c r="G76" s="12" t="s">
        <v>125</v>
      </c>
      <c r="H76" s="21">
        <v>120</v>
      </c>
      <c r="I76" s="21">
        <v>0</v>
      </c>
      <c r="J76" s="21">
        <v>0</v>
      </c>
      <c r="K76" s="21">
        <v>0</v>
      </c>
      <c r="L76" s="21">
        <v>0</v>
      </c>
    </row>
    <row r="77" spans="1:12" ht="29.25" customHeight="1">
      <c r="A77" s="29" t="s">
        <v>26</v>
      </c>
      <c r="B77" s="29" t="s">
        <v>24</v>
      </c>
      <c r="C77" s="32" t="s">
        <v>91</v>
      </c>
      <c r="D77" s="29" t="s">
        <v>77</v>
      </c>
      <c r="E77" s="29" t="s">
        <v>78</v>
      </c>
      <c r="F77" s="12" t="s">
        <v>79</v>
      </c>
      <c r="G77" s="12" t="s">
        <v>80</v>
      </c>
      <c r="H77" s="21">
        <v>0</v>
      </c>
      <c r="I77" s="21">
        <v>570</v>
      </c>
      <c r="J77" s="21">
        <v>430</v>
      </c>
      <c r="K77" s="21">
        <v>850</v>
      </c>
      <c r="L77" s="21">
        <v>870</v>
      </c>
    </row>
    <row r="78" spans="1:12" ht="36" customHeight="1">
      <c r="A78" s="29"/>
      <c r="B78" s="29"/>
      <c r="C78" s="32"/>
      <c r="D78" s="29"/>
      <c r="E78" s="29"/>
      <c r="F78" s="12" t="s">
        <v>126</v>
      </c>
      <c r="G78" s="12" t="s">
        <v>81</v>
      </c>
      <c r="H78" s="21">
        <v>0</v>
      </c>
      <c r="I78" s="21">
        <v>13</v>
      </c>
      <c r="J78" s="21">
        <v>9</v>
      </c>
      <c r="K78" s="21">
        <v>16</v>
      </c>
      <c r="L78" s="21">
        <v>16</v>
      </c>
    </row>
    <row r="79" spans="1:12" ht="58.5" customHeight="1">
      <c r="A79" s="29"/>
      <c r="B79" s="29"/>
      <c r="C79" s="32"/>
      <c r="D79" s="29"/>
      <c r="E79" s="29"/>
      <c r="F79" s="12" t="s">
        <v>108</v>
      </c>
      <c r="G79" s="12" t="s">
        <v>125</v>
      </c>
      <c r="H79" s="21">
        <v>0</v>
      </c>
      <c r="I79" s="21">
        <v>130</v>
      </c>
      <c r="J79" s="21">
        <v>90</v>
      </c>
      <c r="K79" s="21">
        <v>160</v>
      </c>
      <c r="L79" s="21">
        <v>160</v>
      </c>
    </row>
    <row r="80" spans="1:12" ht="22.5">
      <c r="A80" s="29" t="s">
        <v>27</v>
      </c>
      <c r="B80" s="34" t="s">
        <v>67</v>
      </c>
      <c r="C80" s="35" t="s">
        <v>91</v>
      </c>
      <c r="D80" s="34" t="s">
        <v>77</v>
      </c>
      <c r="E80" s="34" t="s">
        <v>103</v>
      </c>
      <c r="F80" s="13" t="s">
        <v>79</v>
      </c>
      <c r="G80" s="13" t="s">
        <v>80</v>
      </c>
      <c r="H80" s="22">
        <f>300-10.4</f>
        <v>289.60000000000002</v>
      </c>
      <c r="I80" s="22">
        <v>320</v>
      </c>
      <c r="J80" s="22">
        <v>0</v>
      </c>
      <c r="K80" s="22">
        <v>350</v>
      </c>
      <c r="L80" s="22">
        <v>0</v>
      </c>
    </row>
    <row r="81" spans="1:13" ht="60.75" customHeight="1">
      <c r="A81" s="29"/>
      <c r="B81" s="34"/>
      <c r="C81" s="35"/>
      <c r="D81" s="34"/>
      <c r="E81" s="34"/>
      <c r="F81" s="13" t="s">
        <v>155</v>
      </c>
      <c r="G81" s="13" t="s">
        <v>81</v>
      </c>
      <c r="H81" s="22">
        <v>30</v>
      </c>
      <c r="I81" s="22">
        <v>30</v>
      </c>
      <c r="J81" s="22">
        <v>0</v>
      </c>
      <c r="K81" s="22">
        <v>30</v>
      </c>
      <c r="L81" s="22">
        <v>0</v>
      </c>
    </row>
    <row r="82" spans="1:13" ht="25.5" customHeight="1">
      <c r="A82" s="29"/>
      <c r="B82" s="34"/>
      <c r="C82" s="35"/>
      <c r="D82" s="34"/>
      <c r="E82" s="34"/>
      <c r="F82" s="10" t="s">
        <v>102</v>
      </c>
      <c r="G82" s="10" t="s">
        <v>125</v>
      </c>
      <c r="H82" s="11">
        <v>120</v>
      </c>
      <c r="I82" s="11">
        <v>120</v>
      </c>
      <c r="J82" s="22">
        <v>0</v>
      </c>
      <c r="K82" s="11">
        <v>120</v>
      </c>
      <c r="L82" s="22">
        <v>0</v>
      </c>
    </row>
    <row r="83" spans="1:13" ht="22.5">
      <c r="A83" s="29" t="s">
        <v>28</v>
      </c>
      <c r="B83" s="29" t="s">
        <v>68</v>
      </c>
      <c r="C83" s="32" t="s">
        <v>91</v>
      </c>
      <c r="D83" s="29" t="s">
        <v>77</v>
      </c>
      <c r="E83" s="29" t="s">
        <v>78</v>
      </c>
      <c r="F83" s="12" t="s">
        <v>79</v>
      </c>
      <c r="G83" s="12" t="s">
        <v>80</v>
      </c>
      <c r="H83" s="21">
        <v>90</v>
      </c>
      <c r="I83" s="21">
        <v>80</v>
      </c>
      <c r="J83" s="21">
        <v>90</v>
      </c>
      <c r="K83" s="21">
        <v>100</v>
      </c>
      <c r="L83" s="21">
        <v>140</v>
      </c>
    </row>
    <row r="84" spans="1:13" ht="30.75" customHeight="1">
      <c r="A84" s="29"/>
      <c r="B84" s="29"/>
      <c r="C84" s="32"/>
      <c r="D84" s="29"/>
      <c r="E84" s="29"/>
      <c r="F84" s="12" t="s">
        <v>109</v>
      </c>
      <c r="G84" s="12" t="s">
        <v>81</v>
      </c>
      <c r="H84" s="21">
        <v>2</v>
      </c>
      <c r="I84" s="21">
        <v>2</v>
      </c>
      <c r="J84" s="21">
        <v>2</v>
      </c>
      <c r="K84" s="21">
        <v>2</v>
      </c>
      <c r="L84" s="21">
        <v>2</v>
      </c>
    </row>
    <row r="85" spans="1:13" ht="47.25" customHeight="1">
      <c r="A85" s="29"/>
      <c r="B85" s="29"/>
      <c r="C85" s="32"/>
      <c r="D85" s="29"/>
      <c r="E85" s="29"/>
      <c r="F85" s="12" t="s">
        <v>110</v>
      </c>
      <c r="G85" s="12" t="s">
        <v>125</v>
      </c>
      <c r="H85" s="21">
        <v>40</v>
      </c>
      <c r="I85" s="21">
        <v>40</v>
      </c>
      <c r="J85" s="21">
        <v>40</v>
      </c>
      <c r="K85" s="21">
        <v>40</v>
      </c>
      <c r="L85" s="21">
        <v>40</v>
      </c>
    </row>
    <row r="86" spans="1:13" ht="27" customHeight="1">
      <c r="A86" s="29" t="s">
        <v>29</v>
      </c>
      <c r="B86" s="29" t="s">
        <v>69</v>
      </c>
      <c r="C86" s="32" t="s">
        <v>91</v>
      </c>
      <c r="D86" s="29" t="s">
        <v>77</v>
      </c>
      <c r="E86" s="29" t="s">
        <v>78</v>
      </c>
      <c r="F86" s="12" t="s">
        <v>79</v>
      </c>
      <c r="G86" s="12" t="s">
        <v>80</v>
      </c>
      <c r="H86" s="21">
        <f>5100-308.5</f>
        <v>4791.5</v>
      </c>
      <c r="I86" s="21">
        <v>5100</v>
      </c>
      <c r="J86" s="21">
        <v>5300</v>
      </c>
      <c r="K86" s="21">
        <v>5500</v>
      </c>
      <c r="L86" s="21">
        <v>5700</v>
      </c>
    </row>
    <row r="87" spans="1:13" ht="22.5">
      <c r="A87" s="29"/>
      <c r="B87" s="29"/>
      <c r="C87" s="32"/>
      <c r="D87" s="29"/>
      <c r="E87" s="29"/>
      <c r="F87" s="12" t="s">
        <v>135</v>
      </c>
      <c r="G87" s="12" t="s">
        <v>81</v>
      </c>
      <c r="H87" s="21">
        <v>1000</v>
      </c>
      <c r="I87" s="21">
        <v>1000</v>
      </c>
      <c r="J87" s="21">
        <v>1000</v>
      </c>
      <c r="K87" s="21">
        <v>1000</v>
      </c>
      <c r="L87" s="21">
        <v>1000</v>
      </c>
    </row>
    <row r="88" spans="1:13" ht="27.75" customHeight="1">
      <c r="A88" s="29"/>
      <c r="B88" s="29"/>
      <c r="C88" s="32"/>
      <c r="D88" s="29"/>
      <c r="E88" s="29"/>
      <c r="F88" s="12" t="s">
        <v>111</v>
      </c>
      <c r="G88" s="12" t="s">
        <v>125</v>
      </c>
      <c r="H88" s="21">
        <v>170000</v>
      </c>
      <c r="I88" s="21">
        <v>175000</v>
      </c>
      <c r="J88" s="21">
        <v>180000</v>
      </c>
      <c r="K88" s="21">
        <v>185000</v>
      </c>
      <c r="L88" s="21">
        <v>190000</v>
      </c>
    </row>
    <row r="89" spans="1:13" ht="22.5" customHeight="1">
      <c r="A89" s="29" t="s">
        <v>112</v>
      </c>
      <c r="B89" s="30" t="s">
        <v>70</v>
      </c>
      <c r="C89" s="30" t="s">
        <v>91</v>
      </c>
      <c r="D89" s="30" t="s">
        <v>77</v>
      </c>
      <c r="E89" s="30" t="s">
        <v>78</v>
      </c>
      <c r="F89" s="12" t="s">
        <v>79</v>
      </c>
      <c r="G89" s="12" t="s">
        <v>80</v>
      </c>
      <c r="H89" s="21">
        <v>30</v>
      </c>
      <c r="I89" s="21">
        <v>280</v>
      </c>
      <c r="J89" s="21">
        <v>290</v>
      </c>
      <c r="K89" s="21">
        <v>480</v>
      </c>
      <c r="L89" s="21">
        <v>480</v>
      </c>
    </row>
    <row r="90" spans="1:13" ht="56.25">
      <c r="A90" s="29"/>
      <c r="B90" s="33"/>
      <c r="C90" s="33"/>
      <c r="D90" s="33"/>
      <c r="E90" s="33"/>
      <c r="F90" s="13" t="s">
        <v>156</v>
      </c>
      <c r="G90" s="13" t="s">
        <v>81</v>
      </c>
      <c r="H90" s="22">
        <v>8</v>
      </c>
      <c r="I90" s="22">
        <v>12</v>
      </c>
      <c r="J90" s="22">
        <v>12</v>
      </c>
      <c r="K90" s="22">
        <v>18</v>
      </c>
      <c r="L90" s="22">
        <v>18</v>
      </c>
    </row>
    <row r="91" spans="1:13" ht="67.5">
      <c r="A91" s="29"/>
      <c r="B91" s="31"/>
      <c r="C91" s="31"/>
      <c r="D91" s="31"/>
      <c r="E91" s="31"/>
      <c r="F91" s="9" t="s">
        <v>157</v>
      </c>
      <c r="G91" s="13" t="s">
        <v>81</v>
      </c>
      <c r="H91" s="22">
        <v>50</v>
      </c>
      <c r="I91" s="22">
        <v>195</v>
      </c>
      <c r="J91" s="22">
        <v>195</v>
      </c>
      <c r="K91" s="22">
        <v>300</v>
      </c>
      <c r="L91" s="22">
        <v>300</v>
      </c>
    </row>
    <row r="92" spans="1:13" ht="35.25" customHeight="1">
      <c r="A92" s="29" t="s">
        <v>121</v>
      </c>
      <c r="B92" s="29" t="s">
        <v>71</v>
      </c>
      <c r="C92" s="32" t="s">
        <v>76</v>
      </c>
      <c r="D92" s="29" t="s">
        <v>77</v>
      </c>
      <c r="E92" s="29" t="s">
        <v>78</v>
      </c>
      <c r="F92" s="12" t="s">
        <v>79</v>
      </c>
      <c r="G92" s="12" t="s">
        <v>80</v>
      </c>
      <c r="H92" s="21">
        <v>0</v>
      </c>
      <c r="I92" s="21">
        <v>230</v>
      </c>
      <c r="J92" s="21">
        <v>237.5</v>
      </c>
      <c r="K92" s="21">
        <v>0</v>
      </c>
      <c r="L92" s="21">
        <v>237.5</v>
      </c>
    </row>
    <row r="93" spans="1:13" ht="75" customHeight="1">
      <c r="A93" s="29"/>
      <c r="B93" s="29"/>
      <c r="C93" s="32"/>
      <c r="D93" s="29"/>
      <c r="E93" s="29"/>
      <c r="F93" s="12" t="s">
        <v>131</v>
      </c>
      <c r="G93" s="12" t="s">
        <v>81</v>
      </c>
      <c r="H93" s="21">
        <v>0</v>
      </c>
      <c r="I93" s="21">
        <v>3</v>
      </c>
      <c r="J93" s="21">
        <v>3</v>
      </c>
      <c r="K93" s="21">
        <v>0</v>
      </c>
      <c r="L93" s="21">
        <v>3</v>
      </c>
    </row>
    <row r="94" spans="1:13" ht="22.5">
      <c r="A94" s="29"/>
      <c r="B94" s="29"/>
      <c r="C94" s="32"/>
      <c r="D94" s="29"/>
      <c r="E94" s="29"/>
      <c r="F94" s="12" t="s">
        <v>134</v>
      </c>
      <c r="G94" s="12" t="s">
        <v>81</v>
      </c>
      <c r="H94" s="21">
        <v>0</v>
      </c>
      <c r="I94" s="21">
        <v>4</v>
      </c>
      <c r="J94" s="21">
        <v>4</v>
      </c>
      <c r="K94" s="21">
        <v>0</v>
      </c>
      <c r="L94" s="21">
        <v>4</v>
      </c>
    </row>
    <row r="95" spans="1:13" ht="22.5">
      <c r="A95" s="7"/>
      <c r="B95" s="29" t="s">
        <v>113</v>
      </c>
      <c r="C95" s="29"/>
      <c r="D95" s="29"/>
      <c r="E95" s="29"/>
      <c r="F95" s="12"/>
      <c r="G95" s="12" t="s">
        <v>80</v>
      </c>
      <c r="H95" s="21">
        <f>H11+H14+H17+H20+H23+H26+H29+H32+H35+H38+H41+H44+H47+H50+H53+H56+H62+H65+H68+H71+H74+H77+H80+H83+H86+H89+H92+H59</f>
        <v>8796.7000000000007</v>
      </c>
      <c r="I95" s="21">
        <f>I11+I14+I17+I20+I23+I26+I29+I32+I35+I38+I41+I44+I47+I50+I53+I56+I62+I65+I68+I71+I74+I77+I80+I83+I86+I89+I92+I59</f>
        <v>10815</v>
      </c>
      <c r="J95" s="21">
        <f>J11+J14+J17+J20+J23+J26+J29+J32+J35+J38+J41+J44+J47+J50+J53+J56+J62+J65+J68+J71+J74+J77+J80+J83+J86+J89+J92+J59</f>
        <v>10481.5</v>
      </c>
      <c r="K95" s="21">
        <f>K11+K14+K17+K20+K23+K26+K29+K32+K35+K38+K41+K44+K47+K50+K53+K56+K62+K65+K68+K71+K74+K77+K80+K83+K86+K89+K92+K59</f>
        <v>11910</v>
      </c>
      <c r="L95" s="21">
        <f>L11+L14+L17+L20+L23+L26+L29+L32+L35+L38+L41+L44+L47+L50+L53+L56+L62+L65+L68+L71+L74+L77+L80+L83+L86+L89+L92+L59</f>
        <v>11737.5</v>
      </c>
      <c r="M95" s="4" t="s">
        <v>160</v>
      </c>
    </row>
  </sheetData>
  <mergeCells count="151">
    <mergeCell ref="A14:A16"/>
    <mergeCell ref="B14:B16"/>
    <mergeCell ref="C14:C16"/>
    <mergeCell ref="D14:D16"/>
    <mergeCell ref="E14:E16"/>
    <mergeCell ref="A17:A19"/>
    <mergeCell ref="B17:B19"/>
    <mergeCell ref="H1:L1"/>
    <mergeCell ref="A4:L4"/>
    <mergeCell ref="A10:L10"/>
    <mergeCell ref="B7:B8"/>
    <mergeCell ref="D7:E7"/>
    <mergeCell ref="F7:F8"/>
    <mergeCell ref="G7:G8"/>
    <mergeCell ref="A11:A13"/>
    <mergeCell ref="B11:B13"/>
    <mergeCell ref="C11:C13"/>
    <mergeCell ref="D11:D13"/>
    <mergeCell ref="E11:E13"/>
    <mergeCell ref="H7:L7"/>
    <mergeCell ref="C17:C19"/>
    <mergeCell ref="D17:D19"/>
    <mergeCell ref="E17:E19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A32:A34"/>
    <mergeCell ref="B32:B34"/>
    <mergeCell ref="C32:C34"/>
    <mergeCell ref="D32:D34"/>
    <mergeCell ref="E32:E34"/>
    <mergeCell ref="A35:A37"/>
    <mergeCell ref="B35:B37"/>
    <mergeCell ref="C35:C37"/>
    <mergeCell ref="D35:D37"/>
    <mergeCell ref="E35:E37"/>
    <mergeCell ref="A38:A40"/>
    <mergeCell ref="B38:B40"/>
    <mergeCell ref="C38:C40"/>
    <mergeCell ref="D38:D40"/>
    <mergeCell ref="E38:E40"/>
    <mergeCell ref="A41:A43"/>
    <mergeCell ref="B41:B43"/>
    <mergeCell ref="C41:C43"/>
    <mergeCell ref="D41:D43"/>
    <mergeCell ref="E41:E43"/>
    <mergeCell ref="A47:A49"/>
    <mergeCell ref="B47:B49"/>
    <mergeCell ref="C47:C49"/>
    <mergeCell ref="D47:D49"/>
    <mergeCell ref="E47:E49"/>
    <mergeCell ref="A44:A46"/>
    <mergeCell ref="B44:B46"/>
    <mergeCell ref="C44:C46"/>
    <mergeCell ref="D44:D46"/>
    <mergeCell ref="E44:E46"/>
    <mergeCell ref="A50:A52"/>
    <mergeCell ref="B50:B52"/>
    <mergeCell ref="C50:C52"/>
    <mergeCell ref="D50:D52"/>
    <mergeCell ref="E50:E52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A62:A64"/>
    <mergeCell ref="B62:B64"/>
    <mergeCell ref="C62:C64"/>
    <mergeCell ref="D62:D64"/>
    <mergeCell ref="E62:E64"/>
    <mergeCell ref="A59:A61"/>
    <mergeCell ref="B59:B61"/>
    <mergeCell ref="C59:C61"/>
    <mergeCell ref="D59:D61"/>
    <mergeCell ref="E59:E61"/>
    <mergeCell ref="A65:A67"/>
    <mergeCell ref="B65:B67"/>
    <mergeCell ref="C65:C67"/>
    <mergeCell ref="D65:D67"/>
    <mergeCell ref="E65:E67"/>
    <mergeCell ref="A68:A70"/>
    <mergeCell ref="B68:B70"/>
    <mergeCell ref="C68:C70"/>
    <mergeCell ref="D68:D70"/>
    <mergeCell ref="E68:E70"/>
    <mergeCell ref="A71:A73"/>
    <mergeCell ref="B71:B73"/>
    <mergeCell ref="C71:C73"/>
    <mergeCell ref="D71:D73"/>
    <mergeCell ref="E71:E73"/>
    <mergeCell ref="A74:A76"/>
    <mergeCell ref="B74:B76"/>
    <mergeCell ref="C74:C76"/>
    <mergeCell ref="D74:D76"/>
    <mergeCell ref="E74:E76"/>
    <mergeCell ref="B77:B79"/>
    <mergeCell ref="C77:C79"/>
    <mergeCell ref="D77:D79"/>
    <mergeCell ref="E77:E79"/>
    <mergeCell ref="A80:A82"/>
    <mergeCell ref="B80:B82"/>
    <mergeCell ref="C80:C82"/>
    <mergeCell ref="D80:D82"/>
    <mergeCell ref="E80:E82"/>
    <mergeCell ref="B95:E95"/>
    <mergeCell ref="A7:A8"/>
    <mergeCell ref="C7:C8"/>
    <mergeCell ref="A89:A91"/>
    <mergeCell ref="A92:A94"/>
    <mergeCell ref="B92:B94"/>
    <mergeCell ref="C92:C94"/>
    <mergeCell ref="D92:D94"/>
    <mergeCell ref="E92:E94"/>
    <mergeCell ref="A83:A85"/>
    <mergeCell ref="B83:B85"/>
    <mergeCell ref="C83:C85"/>
    <mergeCell ref="D83:D85"/>
    <mergeCell ref="E83:E85"/>
    <mergeCell ref="A86:A88"/>
    <mergeCell ref="B86:B88"/>
    <mergeCell ref="C86:C88"/>
    <mergeCell ref="D86:D88"/>
    <mergeCell ref="E86:E88"/>
    <mergeCell ref="A77:A79"/>
    <mergeCell ref="B89:B91"/>
    <mergeCell ref="C89:C91"/>
    <mergeCell ref="D89:D91"/>
    <mergeCell ref="E89:E91"/>
  </mergeCells>
  <pageMargins left="0.29166666666666669" right="0.29166666666666669" top="0.75" bottom="0.468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view="pageLayout" zoomScaleNormal="100" workbookViewId="0">
      <selection activeCell="K1" sqref="K1:N1"/>
    </sheetView>
  </sheetViews>
  <sheetFormatPr defaultRowHeight="15"/>
  <cols>
    <col min="1" max="1" width="4.85546875" style="4" customWidth="1"/>
    <col min="2" max="2" width="31.7109375" style="4" customWidth="1"/>
    <col min="3" max="3" width="10.7109375" style="4" customWidth="1"/>
    <col min="4" max="4" width="7.85546875" style="4" customWidth="1"/>
    <col min="5" max="5" width="6.28515625" style="4" customWidth="1"/>
    <col min="6" max="6" width="6.85546875" style="4" customWidth="1"/>
    <col min="7" max="7" width="10.7109375" style="4" customWidth="1"/>
    <col min="8" max="8" width="7.85546875" style="4" customWidth="1"/>
    <col min="9" max="9" width="10.85546875" style="4" customWidth="1"/>
    <col min="10" max="13" width="9.28515625" style="4" bestFit="1" customWidth="1"/>
    <col min="14" max="14" width="10" style="4" bestFit="1" customWidth="1"/>
    <col min="15" max="15" width="2.85546875" style="4" customWidth="1"/>
    <col min="16" max="16384" width="9.140625" style="4"/>
  </cols>
  <sheetData>
    <row r="1" spans="1:15" ht="185.25" customHeight="1">
      <c r="K1" s="54" t="s">
        <v>161</v>
      </c>
      <c r="L1" s="55"/>
      <c r="M1" s="55"/>
      <c r="N1" s="55"/>
    </row>
    <row r="2" spans="1:15" ht="57.75" customHeight="1">
      <c r="A2" s="56" t="s">
        <v>159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s="15" customFormat="1" ht="51.75" customHeight="1">
      <c r="A3" s="36" t="s">
        <v>0</v>
      </c>
      <c r="B3" s="36" t="s">
        <v>40</v>
      </c>
      <c r="C3" s="36" t="s">
        <v>41</v>
      </c>
      <c r="D3" s="36" t="s">
        <v>30</v>
      </c>
      <c r="E3" s="36" t="s">
        <v>31</v>
      </c>
      <c r="F3" s="36" t="s">
        <v>32</v>
      </c>
      <c r="G3" s="36" t="s">
        <v>42</v>
      </c>
      <c r="H3" s="36" t="s">
        <v>43</v>
      </c>
      <c r="I3" s="36" t="s">
        <v>44</v>
      </c>
      <c r="J3" s="36" t="s">
        <v>45</v>
      </c>
      <c r="K3" s="36"/>
      <c r="L3" s="36"/>
      <c r="M3" s="36"/>
      <c r="N3" s="36"/>
      <c r="O3" s="23"/>
    </row>
    <row r="4" spans="1:15" s="15" customFormat="1">
      <c r="A4" s="36"/>
      <c r="B4" s="36"/>
      <c r="C4" s="36"/>
      <c r="D4" s="36"/>
      <c r="E4" s="36"/>
      <c r="F4" s="36"/>
      <c r="G4" s="36"/>
      <c r="H4" s="36"/>
      <c r="I4" s="36"/>
      <c r="J4" s="18" t="s">
        <v>33</v>
      </c>
      <c r="K4" s="18" t="s">
        <v>34</v>
      </c>
      <c r="L4" s="18" t="s">
        <v>35</v>
      </c>
      <c r="M4" s="18" t="s">
        <v>36</v>
      </c>
      <c r="N4" s="18" t="s">
        <v>37</v>
      </c>
      <c r="O4" s="23"/>
    </row>
    <row r="5" spans="1:15" s="15" customForma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23"/>
    </row>
    <row r="6" spans="1:15" ht="45">
      <c r="A6" s="24"/>
      <c r="B6" s="17" t="s">
        <v>46</v>
      </c>
      <c r="C6" s="18" t="s">
        <v>47</v>
      </c>
      <c r="D6" s="18" t="s">
        <v>47</v>
      </c>
      <c r="E6" s="18" t="s">
        <v>47</v>
      </c>
      <c r="F6" s="18" t="s">
        <v>47</v>
      </c>
      <c r="G6" s="18" t="s">
        <v>47</v>
      </c>
      <c r="H6" s="18" t="s">
        <v>47</v>
      </c>
      <c r="I6" s="2">
        <f>SUM(J6:N6)</f>
        <v>53740.7</v>
      </c>
      <c r="J6" s="2">
        <f>SUM(J7:J34)</f>
        <v>8796.7000000000007</v>
      </c>
      <c r="K6" s="2">
        <f t="shared" ref="K6:N6" si="0">SUM(K7:K34)</f>
        <v>10815</v>
      </c>
      <c r="L6" s="2">
        <f t="shared" si="0"/>
        <v>10481.5</v>
      </c>
      <c r="M6" s="2">
        <f t="shared" si="0"/>
        <v>11910</v>
      </c>
      <c r="N6" s="2">
        <f t="shared" si="0"/>
        <v>11737.5</v>
      </c>
      <c r="O6" s="25"/>
    </row>
    <row r="7" spans="1:15" ht="67.5">
      <c r="A7" s="14">
        <v>1</v>
      </c>
      <c r="B7" s="17" t="s">
        <v>114</v>
      </c>
      <c r="C7" s="14" t="s">
        <v>48</v>
      </c>
      <c r="D7" s="18">
        <v>801</v>
      </c>
      <c r="E7" s="26" t="s">
        <v>116</v>
      </c>
      <c r="F7" s="26" t="s">
        <v>116</v>
      </c>
      <c r="G7" s="18" t="s">
        <v>38</v>
      </c>
      <c r="H7" s="26" t="s">
        <v>117</v>
      </c>
      <c r="I7" s="2">
        <f t="shared" ref="I7:I34" si="1">SUM(J7:N7)</f>
        <v>280</v>
      </c>
      <c r="J7" s="3">
        <v>0</v>
      </c>
      <c r="K7" s="3">
        <v>140</v>
      </c>
      <c r="L7" s="3">
        <v>0</v>
      </c>
      <c r="M7" s="3">
        <v>140</v>
      </c>
      <c r="N7" s="3">
        <v>0</v>
      </c>
      <c r="O7" s="27"/>
    </row>
    <row r="8" spans="1:15" ht="45">
      <c r="A8" s="14">
        <v>2</v>
      </c>
      <c r="B8" s="17" t="s">
        <v>49</v>
      </c>
      <c r="C8" s="14" t="s">
        <v>48</v>
      </c>
      <c r="D8" s="18">
        <v>801</v>
      </c>
      <c r="E8" s="26" t="s">
        <v>116</v>
      </c>
      <c r="F8" s="26" t="s">
        <v>116</v>
      </c>
      <c r="G8" s="14" t="s">
        <v>38</v>
      </c>
      <c r="H8" s="26" t="s">
        <v>117</v>
      </c>
      <c r="I8" s="2">
        <f t="shared" si="1"/>
        <v>800</v>
      </c>
      <c r="J8" s="2">
        <v>0</v>
      </c>
      <c r="K8" s="2">
        <v>400</v>
      </c>
      <c r="L8" s="2">
        <v>0</v>
      </c>
      <c r="M8" s="2">
        <v>0</v>
      </c>
      <c r="N8" s="2">
        <v>400</v>
      </c>
      <c r="O8" s="25"/>
    </row>
    <row r="9" spans="1:15" ht="45">
      <c r="A9" s="14">
        <v>3</v>
      </c>
      <c r="B9" s="17" t="s">
        <v>50</v>
      </c>
      <c r="C9" s="14" t="s">
        <v>48</v>
      </c>
      <c r="D9" s="18">
        <v>801</v>
      </c>
      <c r="E9" s="26" t="s">
        <v>116</v>
      </c>
      <c r="F9" s="26" t="s">
        <v>116</v>
      </c>
      <c r="G9" s="14" t="s">
        <v>38</v>
      </c>
      <c r="H9" s="26" t="s">
        <v>117</v>
      </c>
      <c r="I9" s="2">
        <f t="shared" si="1"/>
        <v>193</v>
      </c>
      <c r="J9" s="2">
        <v>0</v>
      </c>
      <c r="K9" s="2">
        <v>0</v>
      </c>
      <c r="L9" s="2">
        <v>193</v>
      </c>
      <c r="M9" s="2">
        <v>0</v>
      </c>
      <c r="N9" s="2">
        <v>0</v>
      </c>
      <c r="O9" s="25"/>
    </row>
    <row r="10" spans="1:15" ht="123.75">
      <c r="A10" s="14">
        <v>4</v>
      </c>
      <c r="B10" s="17" t="s">
        <v>115</v>
      </c>
      <c r="C10" s="14" t="s">
        <v>48</v>
      </c>
      <c r="D10" s="18">
        <v>801</v>
      </c>
      <c r="E10" s="26" t="s">
        <v>116</v>
      </c>
      <c r="F10" s="26" t="s">
        <v>116</v>
      </c>
      <c r="G10" s="18" t="s">
        <v>38</v>
      </c>
      <c r="H10" s="26" t="s">
        <v>117</v>
      </c>
      <c r="I10" s="2">
        <f t="shared" si="1"/>
        <v>2260</v>
      </c>
      <c r="J10" s="2">
        <v>410</v>
      </c>
      <c r="K10" s="2">
        <v>500</v>
      </c>
      <c r="L10" s="2">
        <v>450</v>
      </c>
      <c r="M10" s="2">
        <v>450</v>
      </c>
      <c r="N10" s="2">
        <v>450</v>
      </c>
      <c r="O10" s="27"/>
    </row>
    <row r="11" spans="1:15" ht="67.5">
      <c r="A11" s="14">
        <v>5</v>
      </c>
      <c r="B11" s="17" t="s">
        <v>51</v>
      </c>
      <c r="C11" s="14" t="s">
        <v>48</v>
      </c>
      <c r="D11" s="18">
        <v>801</v>
      </c>
      <c r="E11" s="26" t="s">
        <v>116</v>
      </c>
      <c r="F11" s="26" t="s">
        <v>116</v>
      </c>
      <c r="G11" s="18" t="s">
        <v>38</v>
      </c>
      <c r="H11" s="26" t="s">
        <v>117</v>
      </c>
      <c r="I11" s="2">
        <f t="shared" si="1"/>
        <v>785</v>
      </c>
      <c r="J11" s="2">
        <v>85</v>
      </c>
      <c r="K11" s="2">
        <v>150</v>
      </c>
      <c r="L11" s="2">
        <v>100</v>
      </c>
      <c r="M11" s="2">
        <v>200</v>
      </c>
      <c r="N11" s="2">
        <v>250</v>
      </c>
      <c r="O11" s="25"/>
    </row>
    <row r="12" spans="1:15" ht="45">
      <c r="A12" s="14">
        <v>6</v>
      </c>
      <c r="B12" s="17" t="s">
        <v>52</v>
      </c>
      <c r="C12" s="14" t="s">
        <v>48</v>
      </c>
      <c r="D12" s="18">
        <v>801</v>
      </c>
      <c r="E12" s="26" t="s">
        <v>116</v>
      </c>
      <c r="F12" s="26" t="s">
        <v>116</v>
      </c>
      <c r="G12" s="18" t="s">
        <v>38</v>
      </c>
      <c r="H12" s="26" t="s">
        <v>117</v>
      </c>
      <c r="I12" s="2">
        <f t="shared" si="1"/>
        <v>220</v>
      </c>
      <c r="J12" s="2">
        <v>40</v>
      </c>
      <c r="K12" s="2">
        <v>45</v>
      </c>
      <c r="L12" s="2">
        <v>45</v>
      </c>
      <c r="M12" s="2">
        <v>45</v>
      </c>
      <c r="N12" s="2">
        <v>45</v>
      </c>
      <c r="O12" s="25"/>
    </row>
    <row r="13" spans="1:15" ht="45">
      <c r="A13" s="14">
        <v>7</v>
      </c>
      <c r="B13" s="17" t="s">
        <v>53</v>
      </c>
      <c r="C13" s="14" t="s">
        <v>48</v>
      </c>
      <c r="D13" s="18">
        <v>801</v>
      </c>
      <c r="E13" s="26" t="s">
        <v>116</v>
      </c>
      <c r="F13" s="26" t="s">
        <v>116</v>
      </c>
      <c r="G13" s="18" t="s">
        <v>38</v>
      </c>
      <c r="H13" s="26" t="s">
        <v>117</v>
      </c>
      <c r="I13" s="2">
        <f t="shared" si="1"/>
        <v>485.6</v>
      </c>
      <c r="J13" s="2">
        <f>491-5.4</f>
        <v>485.6</v>
      </c>
      <c r="K13" s="2">
        <v>0</v>
      </c>
      <c r="L13" s="2">
        <v>0</v>
      </c>
      <c r="M13" s="2">
        <v>0</v>
      </c>
      <c r="N13" s="2">
        <v>0</v>
      </c>
      <c r="O13" s="25"/>
    </row>
    <row r="14" spans="1:15" ht="146.25">
      <c r="A14" s="14">
        <v>8</v>
      </c>
      <c r="B14" s="17" t="s">
        <v>54</v>
      </c>
      <c r="C14" s="14" t="s">
        <v>48</v>
      </c>
      <c r="D14" s="18">
        <v>801</v>
      </c>
      <c r="E14" s="26" t="s">
        <v>116</v>
      </c>
      <c r="F14" s="26" t="s">
        <v>116</v>
      </c>
      <c r="G14" s="18" t="s">
        <v>38</v>
      </c>
      <c r="H14" s="26" t="s">
        <v>117</v>
      </c>
      <c r="I14" s="2">
        <f t="shared" si="1"/>
        <v>512.79999999999995</v>
      </c>
      <c r="J14" s="2">
        <v>37.799999999999997</v>
      </c>
      <c r="K14" s="2">
        <v>100</v>
      </c>
      <c r="L14" s="2">
        <v>95</v>
      </c>
      <c r="M14" s="2">
        <v>140</v>
      </c>
      <c r="N14" s="2">
        <v>140</v>
      </c>
      <c r="O14" s="25"/>
    </row>
    <row r="15" spans="1:15" ht="45">
      <c r="A15" s="14">
        <v>9</v>
      </c>
      <c r="B15" s="17" t="s">
        <v>55</v>
      </c>
      <c r="C15" s="14" t="s">
        <v>48</v>
      </c>
      <c r="D15" s="18">
        <v>801</v>
      </c>
      <c r="E15" s="26" t="s">
        <v>116</v>
      </c>
      <c r="F15" s="26" t="s">
        <v>116</v>
      </c>
      <c r="G15" s="18" t="s">
        <v>38</v>
      </c>
      <c r="H15" s="26" t="s">
        <v>117</v>
      </c>
      <c r="I15" s="2">
        <f t="shared" si="1"/>
        <v>2041.2</v>
      </c>
      <c r="J15" s="2">
        <f>400-148.8</f>
        <v>251.2</v>
      </c>
      <c r="K15" s="2">
        <v>500</v>
      </c>
      <c r="L15" s="2">
        <v>400</v>
      </c>
      <c r="M15" s="2">
        <v>450</v>
      </c>
      <c r="N15" s="2">
        <v>440</v>
      </c>
      <c r="O15" s="25"/>
    </row>
    <row r="16" spans="1:15" ht="45">
      <c r="A16" s="14">
        <v>10</v>
      </c>
      <c r="B16" s="17" t="s">
        <v>56</v>
      </c>
      <c r="C16" s="14" t="s">
        <v>48</v>
      </c>
      <c r="D16" s="18">
        <v>801</v>
      </c>
      <c r="E16" s="26" t="s">
        <v>116</v>
      </c>
      <c r="F16" s="26" t="s">
        <v>116</v>
      </c>
      <c r="G16" s="18" t="s">
        <v>38</v>
      </c>
      <c r="H16" s="26" t="s">
        <v>117</v>
      </c>
      <c r="I16" s="2">
        <f t="shared" si="1"/>
        <v>273</v>
      </c>
      <c r="J16" s="2">
        <f>140-7</f>
        <v>133</v>
      </c>
      <c r="K16" s="2">
        <v>0</v>
      </c>
      <c r="L16" s="2">
        <v>140</v>
      </c>
      <c r="M16" s="2">
        <v>0</v>
      </c>
      <c r="N16" s="2">
        <v>0</v>
      </c>
      <c r="O16" s="25"/>
    </row>
    <row r="17" spans="1:15" ht="78.75">
      <c r="A17" s="14">
        <v>11</v>
      </c>
      <c r="B17" s="17" t="s">
        <v>57</v>
      </c>
      <c r="C17" s="14" t="s">
        <v>48</v>
      </c>
      <c r="D17" s="18">
        <v>801</v>
      </c>
      <c r="E17" s="26" t="s">
        <v>116</v>
      </c>
      <c r="F17" s="26" t="s">
        <v>116</v>
      </c>
      <c r="G17" s="18" t="s">
        <v>38</v>
      </c>
      <c r="H17" s="26" t="s">
        <v>117</v>
      </c>
      <c r="I17" s="2">
        <f t="shared" si="1"/>
        <v>1860</v>
      </c>
      <c r="J17" s="2">
        <v>0</v>
      </c>
      <c r="K17" s="2">
        <v>450</v>
      </c>
      <c r="L17" s="2">
        <v>470</v>
      </c>
      <c r="M17" s="2">
        <v>470</v>
      </c>
      <c r="N17" s="2">
        <v>470</v>
      </c>
      <c r="O17" s="25"/>
    </row>
    <row r="18" spans="1:15" ht="101.25">
      <c r="A18" s="14">
        <v>12</v>
      </c>
      <c r="B18" s="28" t="s">
        <v>99</v>
      </c>
      <c r="C18" s="14" t="s">
        <v>48</v>
      </c>
      <c r="D18" s="18">
        <v>801</v>
      </c>
      <c r="E18" s="26" t="s">
        <v>116</v>
      </c>
      <c r="F18" s="26" t="s">
        <v>116</v>
      </c>
      <c r="G18" s="18" t="s">
        <v>38</v>
      </c>
      <c r="H18" s="26" t="s">
        <v>117</v>
      </c>
      <c r="I18" s="2">
        <f t="shared" si="1"/>
        <v>544.1</v>
      </c>
      <c r="J18" s="2">
        <v>48.1</v>
      </c>
      <c r="K18" s="2">
        <v>100</v>
      </c>
      <c r="L18" s="2">
        <v>96</v>
      </c>
      <c r="M18" s="2">
        <v>150</v>
      </c>
      <c r="N18" s="2">
        <v>150</v>
      </c>
      <c r="O18" s="27"/>
    </row>
    <row r="19" spans="1:15" ht="45">
      <c r="A19" s="14">
        <v>13</v>
      </c>
      <c r="B19" s="17" t="s">
        <v>58</v>
      </c>
      <c r="C19" s="14" t="s">
        <v>48</v>
      </c>
      <c r="D19" s="18">
        <v>801</v>
      </c>
      <c r="E19" s="26" t="s">
        <v>116</v>
      </c>
      <c r="F19" s="26" t="s">
        <v>116</v>
      </c>
      <c r="G19" s="18" t="s">
        <v>38</v>
      </c>
      <c r="H19" s="26" t="s">
        <v>117</v>
      </c>
      <c r="I19" s="2">
        <f t="shared" si="1"/>
        <v>190</v>
      </c>
      <c r="J19" s="2">
        <v>190</v>
      </c>
      <c r="K19" s="2">
        <v>0</v>
      </c>
      <c r="L19" s="2">
        <v>0</v>
      </c>
      <c r="M19" s="2">
        <v>0</v>
      </c>
      <c r="N19" s="2">
        <v>0</v>
      </c>
      <c r="O19" s="25"/>
    </row>
    <row r="20" spans="1:15" ht="45">
      <c r="A20" s="14">
        <v>14</v>
      </c>
      <c r="B20" s="17" t="s">
        <v>59</v>
      </c>
      <c r="C20" s="14" t="s">
        <v>48</v>
      </c>
      <c r="D20" s="18">
        <v>801</v>
      </c>
      <c r="E20" s="26" t="s">
        <v>116</v>
      </c>
      <c r="F20" s="26" t="s">
        <v>116</v>
      </c>
      <c r="G20" s="18" t="s">
        <v>38</v>
      </c>
      <c r="H20" s="26" t="s">
        <v>117</v>
      </c>
      <c r="I20" s="2">
        <f t="shared" si="1"/>
        <v>558</v>
      </c>
      <c r="J20" s="2">
        <f>140-137</f>
        <v>3</v>
      </c>
      <c r="K20" s="2">
        <v>135</v>
      </c>
      <c r="L20" s="2">
        <v>140</v>
      </c>
      <c r="M20" s="2">
        <v>140</v>
      </c>
      <c r="N20" s="2">
        <v>140</v>
      </c>
      <c r="O20" s="25"/>
    </row>
    <row r="21" spans="1:15" ht="45">
      <c r="A21" s="14">
        <v>15</v>
      </c>
      <c r="B21" s="17" t="s">
        <v>60</v>
      </c>
      <c r="C21" s="14" t="s">
        <v>48</v>
      </c>
      <c r="D21" s="18">
        <v>801</v>
      </c>
      <c r="E21" s="26" t="s">
        <v>116</v>
      </c>
      <c r="F21" s="26" t="s">
        <v>116</v>
      </c>
      <c r="G21" s="18" t="s">
        <v>38</v>
      </c>
      <c r="H21" s="26" t="s">
        <v>117</v>
      </c>
      <c r="I21" s="2">
        <f t="shared" si="1"/>
        <v>370</v>
      </c>
      <c r="J21" s="2">
        <v>0</v>
      </c>
      <c r="K21" s="2">
        <v>100</v>
      </c>
      <c r="L21" s="2">
        <v>90</v>
      </c>
      <c r="M21" s="2">
        <v>90</v>
      </c>
      <c r="N21" s="2">
        <v>90</v>
      </c>
      <c r="O21" s="25"/>
    </row>
    <row r="22" spans="1:15" ht="56.25">
      <c r="A22" s="14">
        <v>16</v>
      </c>
      <c r="B22" s="17" t="s">
        <v>61</v>
      </c>
      <c r="C22" s="14" t="s">
        <v>48</v>
      </c>
      <c r="D22" s="18">
        <v>801</v>
      </c>
      <c r="E22" s="26" t="s">
        <v>116</v>
      </c>
      <c r="F22" s="26" t="s">
        <v>116</v>
      </c>
      <c r="G22" s="18" t="s">
        <v>38</v>
      </c>
      <c r="H22" s="26" t="s">
        <v>117</v>
      </c>
      <c r="I22" s="2">
        <f t="shared" si="1"/>
        <v>220</v>
      </c>
      <c r="J22" s="2">
        <v>0</v>
      </c>
      <c r="K22" s="2">
        <v>100</v>
      </c>
      <c r="L22" s="2">
        <v>0</v>
      </c>
      <c r="M22" s="2">
        <v>0</v>
      </c>
      <c r="N22" s="2">
        <v>120</v>
      </c>
      <c r="O22" s="25"/>
    </row>
    <row r="23" spans="1:15" ht="78.75">
      <c r="A23" s="14">
        <v>17</v>
      </c>
      <c r="B23" s="17" t="s">
        <v>118</v>
      </c>
      <c r="C23" s="14"/>
      <c r="D23" s="18">
        <v>801</v>
      </c>
      <c r="E23" s="26" t="s">
        <v>116</v>
      </c>
      <c r="F23" s="26" t="s">
        <v>116</v>
      </c>
      <c r="G23" s="18" t="s">
        <v>38</v>
      </c>
      <c r="H23" s="26" t="s">
        <v>117</v>
      </c>
      <c r="I23" s="2">
        <f t="shared" ref="I23" si="2">SUM(J23:N23)</f>
        <v>125</v>
      </c>
      <c r="J23" s="2">
        <v>0</v>
      </c>
      <c r="K23" s="2">
        <v>65</v>
      </c>
      <c r="L23" s="2">
        <v>0</v>
      </c>
      <c r="M23" s="2">
        <v>60</v>
      </c>
      <c r="N23" s="2">
        <v>0</v>
      </c>
      <c r="O23" s="25"/>
    </row>
    <row r="24" spans="1:15" ht="45">
      <c r="A24" s="14">
        <v>18</v>
      </c>
      <c r="B24" s="17" t="s">
        <v>62</v>
      </c>
      <c r="C24" s="14" t="s">
        <v>48</v>
      </c>
      <c r="D24" s="18">
        <v>801</v>
      </c>
      <c r="E24" s="26" t="s">
        <v>116</v>
      </c>
      <c r="F24" s="26" t="s">
        <v>116</v>
      </c>
      <c r="G24" s="18" t="s">
        <v>38</v>
      </c>
      <c r="H24" s="26" t="s">
        <v>117</v>
      </c>
      <c r="I24" s="2">
        <f t="shared" si="1"/>
        <v>229</v>
      </c>
      <c r="J24" s="2">
        <v>54</v>
      </c>
      <c r="K24" s="2">
        <v>40</v>
      </c>
      <c r="L24" s="2">
        <v>45</v>
      </c>
      <c r="M24" s="2">
        <v>45</v>
      </c>
      <c r="N24" s="2">
        <v>45</v>
      </c>
      <c r="O24" s="25"/>
    </row>
    <row r="25" spans="1:15" ht="45">
      <c r="A25" s="14">
        <v>19</v>
      </c>
      <c r="B25" s="17" t="s">
        <v>63</v>
      </c>
      <c r="C25" s="14" t="s">
        <v>48</v>
      </c>
      <c r="D25" s="18">
        <v>801</v>
      </c>
      <c r="E25" s="26" t="s">
        <v>116</v>
      </c>
      <c r="F25" s="26" t="s">
        <v>116</v>
      </c>
      <c r="G25" s="18" t="s">
        <v>39</v>
      </c>
      <c r="H25" s="26" t="s">
        <v>117</v>
      </c>
      <c r="I25" s="2">
        <f t="shared" si="1"/>
        <v>4700</v>
      </c>
      <c r="J25" s="2">
        <v>950</v>
      </c>
      <c r="K25" s="2">
        <v>900</v>
      </c>
      <c r="L25" s="2">
        <v>950</v>
      </c>
      <c r="M25" s="2">
        <v>950</v>
      </c>
      <c r="N25" s="2">
        <v>950</v>
      </c>
      <c r="O25" s="25"/>
    </row>
    <row r="26" spans="1:15" ht="45">
      <c r="A26" s="14">
        <v>20</v>
      </c>
      <c r="B26" s="17" t="s">
        <v>64</v>
      </c>
      <c r="C26" s="14" t="s">
        <v>48</v>
      </c>
      <c r="D26" s="18">
        <v>801</v>
      </c>
      <c r="E26" s="26" t="s">
        <v>116</v>
      </c>
      <c r="F26" s="26" t="s">
        <v>116</v>
      </c>
      <c r="G26" s="18" t="s">
        <v>38</v>
      </c>
      <c r="H26" s="26" t="s">
        <v>117</v>
      </c>
      <c r="I26" s="2">
        <f t="shared" si="1"/>
        <v>1150</v>
      </c>
      <c r="J26" s="2">
        <v>0</v>
      </c>
      <c r="K26" s="2">
        <v>0</v>
      </c>
      <c r="L26" s="2">
        <v>400</v>
      </c>
      <c r="M26" s="2">
        <v>750</v>
      </c>
      <c r="N26" s="2">
        <v>0</v>
      </c>
      <c r="O26" s="25"/>
    </row>
    <row r="27" spans="1:15" ht="67.5">
      <c r="A27" s="14">
        <v>21</v>
      </c>
      <c r="B27" s="17" t="s">
        <v>65</v>
      </c>
      <c r="C27" s="14" t="s">
        <v>48</v>
      </c>
      <c r="D27" s="18">
        <v>801</v>
      </c>
      <c r="E27" s="26" t="s">
        <v>116</v>
      </c>
      <c r="F27" s="26" t="s">
        <v>116</v>
      </c>
      <c r="G27" s="18" t="s">
        <v>38</v>
      </c>
      <c r="H27" s="26" t="s">
        <v>117</v>
      </c>
      <c r="I27" s="2">
        <f t="shared" si="1"/>
        <v>2680</v>
      </c>
      <c r="J27" s="2">
        <v>480</v>
      </c>
      <c r="K27" s="2">
        <v>510</v>
      </c>
      <c r="L27" s="2">
        <v>520</v>
      </c>
      <c r="M27" s="2">
        <v>550</v>
      </c>
      <c r="N27" s="2">
        <v>620</v>
      </c>
      <c r="O27" s="25"/>
    </row>
    <row r="28" spans="1:15" ht="78.75">
      <c r="A28" s="14">
        <v>22</v>
      </c>
      <c r="B28" s="17" t="s">
        <v>66</v>
      </c>
      <c r="C28" s="14" t="s">
        <v>48</v>
      </c>
      <c r="D28" s="18">
        <v>801</v>
      </c>
      <c r="E28" s="26" t="s">
        <v>116</v>
      </c>
      <c r="F28" s="26" t="s">
        <v>116</v>
      </c>
      <c r="G28" s="18" t="s">
        <v>38</v>
      </c>
      <c r="H28" s="26" t="s">
        <v>117</v>
      </c>
      <c r="I28" s="2">
        <f t="shared" si="1"/>
        <v>427.9</v>
      </c>
      <c r="J28" s="2">
        <f>430-2.1</f>
        <v>427.9</v>
      </c>
      <c r="K28" s="2">
        <v>0</v>
      </c>
      <c r="L28" s="2">
        <v>0</v>
      </c>
      <c r="M28" s="2">
        <v>0</v>
      </c>
      <c r="N28" s="2">
        <v>0</v>
      </c>
      <c r="O28" s="25"/>
    </row>
    <row r="29" spans="1:15" ht="123.75">
      <c r="A29" s="14">
        <v>23</v>
      </c>
      <c r="B29" s="17" t="s">
        <v>24</v>
      </c>
      <c r="C29" s="14" t="s">
        <v>48</v>
      </c>
      <c r="D29" s="18">
        <v>801</v>
      </c>
      <c r="E29" s="26" t="s">
        <v>116</v>
      </c>
      <c r="F29" s="26" t="s">
        <v>116</v>
      </c>
      <c r="G29" s="18" t="s">
        <v>38</v>
      </c>
      <c r="H29" s="26" t="s">
        <v>117</v>
      </c>
      <c r="I29" s="2">
        <f t="shared" si="1"/>
        <v>2720</v>
      </c>
      <c r="J29" s="2">
        <v>0</v>
      </c>
      <c r="K29" s="2">
        <f>420+150</f>
        <v>570</v>
      </c>
      <c r="L29" s="2">
        <v>430</v>
      </c>
      <c r="M29" s="2">
        <f>450+400</f>
        <v>850</v>
      </c>
      <c r="N29" s="2">
        <f>470+400</f>
        <v>870</v>
      </c>
      <c r="O29" s="25"/>
    </row>
    <row r="30" spans="1:15" ht="45">
      <c r="A30" s="14">
        <v>24</v>
      </c>
      <c r="B30" s="17" t="s">
        <v>67</v>
      </c>
      <c r="C30" s="14" t="s">
        <v>48</v>
      </c>
      <c r="D30" s="18">
        <v>801</v>
      </c>
      <c r="E30" s="26" t="s">
        <v>116</v>
      </c>
      <c r="F30" s="26" t="s">
        <v>116</v>
      </c>
      <c r="G30" s="18" t="s">
        <v>38</v>
      </c>
      <c r="H30" s="26" t="s">
        <v>117</v>
      </c>
      <c r="I30" s="2">
        <f t="shared" si="1"/>
        <v>959.6</v>
      </c>
      <c r="J30" s="2">
        <f>300-10.4</f>
        <v>289.60000000000002</v>
      </c>
      <c r="K30" s="2">
        <v>320</v>
      </c>
      <c r="L30" s="2">
        <v>0</v>
      </c>
      <c r="M30" s="2">
        <v>350</v>
      </c>
      <c r="N30" s="2">
        <v>0</v>
      </c>
      <c r="O30" s="25"/>
    </row>
    <row r="31" spans="1:15" ht="45">
      <c r="A31" s="14">
        <v>25</v>
      </c>
      <c r="B31" s="17" t="s">
        <v>68</v>
      </c>
      <c r="C31" s="14" t="s">
        <v>48</v>
      </c>
      <c r="D31" s="18">
        <v>801</v>
      </c>
      <c r="E31" s="26" t="s">
        <v>116</v>
      </c>
      <c r="F31" s="26" t="s">
        <v>116</v>
      </c>
      <c r="G31" s="18" t="s">
        <v>38</v>
      </c>
      <c r="H31" s="26" t="s">
        <v>117</v>
      </c>
      <c r="I31" s="2">
        <f t="shared" si="1"/>
        <v>500</v>
      </c>
      <c r="J31" s="2">
        <v>90</v>
      </c>
      <c r="K31" s="2">
        <v>80</v>
      </c>
      <c r="L31" s="2">
        <v>90</v>
      </c>
      <c r="M31" s="2">
        <v>100</v>
      </c>
      <c r="N31" s="2">
        <v>140</v>
      </c>
      <c r="O31" s="25"/>
    </row>
    <row r="32" spans="1:15" ht="45">
      <c r="A32" s="14">
        <v>26</v>
      </c>
      <c r="B32" s="17" t="s">
        <v>69</v>
      </c>
      <c r="C32" s="14" t="s">
        <v>48</v>
      </c>
      <c r="D32" s="18">
        <v>801</v>
      </c>
      <c r="E32" s="26" t="s">
        <v>116</v>
      </c>
      <c r="F32" s="26" t="s">
        <v>116</v>
      </c>
      <c r="G32" s="18" t="s">
        <v>38</v>
      </c>
      <c r="H32" s="26" t="s">
        <v>117</v>
      </c>
      <c r="I32" s="2">
        <f t="shared" si="1"/>
        <v>26391.5</v>
      </c>
      <c r="J32" s="2">
        <f>5100-308.5</f>
        <v>4791.5</v>
      </c>
      <c r="K32" s="2">
        <v>5100</v>
      </c>
      <c r="L32" s="2">
        <v>5300</v>
      </c>
      <c r="M32" s="2">
        <v>5500</v>
      </c>
      <c r="N32" s="2">
        <v>5700</v>
      </c>
      <c r="O32" s="25"/>
    </row>
    <row r="33" spans="1:15" ht="45">
      <c r="A33" s="14">
        <v>27</v>
      </c>
      <c r="B33" s="17" t="s">
        <v>70</v>
      </c>
      <c r="C33" s="14" t="s">
        <v>48</v>
      </c>
      <c r="D33" s="18">
        <v>801</v>
      </c>
      <c r="E33" s="26" t="s">
        <v>116</v>
      </c>
      <c r="F33" s="26" t="s">
        <v>116</v>
      </c>
      <c r="G33" s="18" t="s">
        <v>38</v>
      </c>
      <c r="H33" s="26" t="s">
        <v>117</v>
      </c>
      <c r="I33" s="2">
        <f t="shared" si="1"/>
        <v>1560</v>
      </c>
      <c r="J33" s="2">
        <v>30</v>
      </c>
      <c r="K33" s="2">
        <v>280</v>
      </c>
      <c r="L33" s="2">
        <v>290</v>
      </c>
      <c r="M33" s="2">
        <v>480</v>
      </c>
      <c r="N33" s="2">
        <v>480</v>
      </c>
      <c r="O33" s="25"/>
    </row>
    <row r="34" spans="1:15" ht="85.5" customHeight="1">
      <c r="A34" s="14">
        <v>28</v>
      </c>
      <c r="B34" s="17" t="s">
        <v>71</v>
      </c>
      <c r="C34" s="14" t="s">
        <v>48</v>
      </c>
      <c r="D34" s="18">
        <v>801</v>
      </c>
      <c r="E34" s="26" t="s">
        <v>116</v>
      </c>
      <c r="F34" s="26" t="s">
        <v>116</v>
      </c>
      <c r="G34" s="18" t="s">
        <v>38</v>
      </c>
      <c r="H34" s="26" t="s">
        <v>117</v>
      </c>
      <c r="I34" s="2">
        <f t="shared" si="1"/>
        <v>705</v>
      </c>
      <c r="J34" s="2">
        <v>0</v>
      </c>
      <c r="K34" s="2">
        <v>230</v>
      </c>
      <c r="L34" s="2">
        <v>237.5</v>
      </c>
      <c r="M34" s="2">
        <v>0</v>
      </c>
      <c r="N34" s="2">
        <v>237.5</v>
      </c>
      <c r="O34" s="16" t="s">
        <v>160</v>
      </c>
    </row>
  </sheetData>
  <mergeCells count="12">
    <mergeCell ref="K1:N1"/>
    <mergeCell ref="A2:N2"/>
    <mergeCell ref="G3:G4"/>
    <mergeCell ref="H3:H4"/>
    <mergeCell ref="I3:I4"/>
    <mergeCell ref="J3:N3"/>
    <mergeCell ref="F3:F4"/>
    <mergeCell ref="A3:A4"/>
    <mergeCell ref="B3:B4"/>
    <mergeCell ref="C3:C4"/>
    <mergeCell ref="D3:D4"/>
    <mergeCell ref="E3:E4"/>
  </mergeCells>
  <pageMargins left="0.7" right="0.54374999999999996" top="0.75" bottom="0.41249999999999998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 2014</vt:lpstr>
      <vt:lpstr>прил 3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2014-12-22T08:57:14Z</dcterms:modified>
</cp:coreProperties>
</file>