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 3 2014" sheetId="4" r:id="rId1"/>
  </sheets>
  <calcPr calcId="125725"/>
</workbook>
</file>

<file path=xl/calcChain.xml><?xml version="1.0" encoding="utf-8"?>
<calcChain xmlns="http://schemas.openxmlformats.org/spreadsheetml/2006/main">
  <c r="K6" i="4"/>
  <c r="I31"/>
  <c r="I9"/>
  <c r="J15" l="1"/>
  <c r="J28"/>
  <c r="J26"/>
  <c r="J24"/>
  <c r="J19"/>
  <c r="J14"/>
  <c r="J12"/>
  <c r="J6" s="1"/>
  <c r="L6" l="1"/>
  <c r="N6"/>
  <c r="M6"/>
  <c r="I7"/>
  <c r="I8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6" l="1"/>
</calcChain>
</file>

<file path=xl/sharedStrings.xml><?xml version="1.0" encoding="utf-8"?>
<sst xmlns="http://schemas.openxmlformats.org/spreadsheetml/2006/main" count="175" uniqueCount="50">
  <si>
    <t xml:space="preserve"> N 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</si>
  <si>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 политике Иркутской области), организация и проведение областных конкурсов среди студенческих отрядов добровольных пожарных и спасателей</t>
  </si>
  <si>
    <t>КВСР</t>
  </si>
  <si>
    <t>Рз</t>
  </si>
  <si>
    <t>Пр</t>
  </si>
  <si>
    <t>2014 год</t>
  </si>
  <si>
    <t>2015 год</t>
  </si>
  <si>
    <t>2016 год</t>
  </si>
  <si>
    <t>2017 год</t>
  </si>
  <si>
    <t>2018 год</t>
  </si>
  <si>
    <t>56.2.01.99</t>
  </si>
  <si>
    <t>56.2.01.02</t>
  </si>
  <si>
    <t xml:space="preserve">Наименование цели, задачи, мероприятия </t>
  </si>
  <si>
    <t xml:space="preserve">Источник финансирования </t>
  </si>
  <si>
    <t xml:space="preserve">КЦСР </t>
  </si>
  <si>
    <t>КВР</t>
  </si>
  <si>
    <t>Общий объем финансирования,   тыс. руб.</t>
  </si>
  <si>
    <t xml:space="preserve">Объем финансирования, тыс. руб. </t>
  </si>
  <si>
    <t>Цель "Совершенствование системы патриотического воспитания и допризывной подготовки молодежи в Иркутской области"</t>
  </si>
  <si>
    <t>x</t>
  </si>
  <si>
    <t>бюджет субъекта Российской Федерации</t>
  </si>
  <si>
    <t>Издание книг-воспоминаний ветеранов Великой Отечественной войны</t>
  </si>
  <si>
    <t>Направление  молодежи и руководителей патриотических клубов, центров для участия в межрегиональных и всероссийских соревнованиях патриотической направленности, семинарах, конференциях</t>
  </si>
  <si>
    <t>Организация и проведение акции  "Горячая линия для призывников"</t>
  </si>
  <si>
    <t>Организация и проведение Межрегионального полевого лагеря "Юный спасатель"</t>
  </si>
  <si>
    <t>Организация и проведение мероприятий, посвященных: дням воинской славы (победные дни) России в ознаменование славных побед российских войск, которые сыграли решающую роль в истории России; памятным датам в истории Отечества, связанным с важнейшими историческими событиями в жизни государства и общества; знаменательным датам в истории Иркутской области, юбилейным датам знаменитых земляков и государственным праздникам: День России и День Государственного флага РФ</t>
  </si>
  <si>
    <t>Организация и проведение на территории Иркутской области Всероссийской акции "Георгиевская ленточка"</t>
  </si>
  <si>
    <t>Организация и проведение областного конкурса патриотической песни</t>
  </si>
  <si>
    <t>Организация и проведение областного полевого лагеря "Юный спасатель" для обучающихся в общеобразовательных организациях, профессиональных образовательных организациях и образовательных организациях высшего образования</t>
  </si>
  <si>
    <t>Организация и проведение областных конкурсов среди студенческих отрядов добровольных пожарных и спасателей</t>
  </si>
  <si>
    <t>Организация и проведение областных соревнований по парашютному спорту на приз Героя России Шерстянникова А.Н.</t>
  </si>
  <si>
    <t>Проведение межвузовских олимпиад по безопасности жизнедеятельности</t>
  </si>
  <si>
    <t>Проведение областного конкурса  программ по организации и проведению лагерей патриотической направленности</t>
  </si>
  <si>
    <t>Проведение областного конкурса  программ по организации центров патриотического воспитания и допризывной подготовки молодежи</t>
  </si>
  <si>
    <t>Проведение областной военно-спортивной игры "Зарница" для обучающихся в общеобразовательных организациях (Министерство по физической культуре, спорту и молодежной политике Иркутской области)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</si>
  <si>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</t>
  </si>
  <si>
    <t>Проведение областных слетов организаций, занимающихся военно-патриотическим и гражданско-патриотическим воспитанием молодежи</t>
  </si>
  <si>
    <t>Проведение семинаров, тренингов для специалистов региональной системы патриотического воспитания</t>
  </si>
  <si>
    <t>Развитие и поддержка региональной системы патриотического воспитания и допризывной подготовки молодежи</t>
  </si>
  <si>
    <t>Содействие деятельности региональной системы патриотического воспитания</t>
  </si>
  <si>
    <t>Создание и размещение медийной продукции по вопросам патриотического воспитания</t>
  </si>
  <si>
    <t>Организация и проведение  областной акции "Уголок Российской государственности", направленной на изучение героико-патриотической символики России: Государственного флага Российской Федерации, Герба Российской Федерации, Гимна Российской Федерации, флага и герба Иркутской области</t>
  </si>
  <si>
    <t>Изготовление наглядной агитации (баннеров, растяжек, плакатов, флай-карт), направленной на повышение престижа воинской службы и  формирование положительного отношения к правоохранительным органам</t>
  </si>
  <si>
    <t>Меры по поддержке деятельности поисковыхотрядов при проведении мероприятий по увековечиванию  памяти погибших при защите Отечества, по розыску захоронений (перезахоронению) останков погибших при защите Отечества, по присвоению имен и фамилий погибших при защите Отечества, занесение фамилий в книгу Памяти, проведение итоговых слетов поисковых отрядов, посвященных окончанию поисковых работ</t>
  </si>
  <si>
    <t>07</t>
  </si>
  <si>
    <t>244</t>
  </si>
  <si>
    <t>НАПРАВЛЕНИЯ И ОБЪЕМЫ ФИНАНСИРОВАНИЯ ВЕДОМСТВЕННОЙ ЦЕЛЕВОЙ
ПРОГРАММЫ ИРКУТСКОЙ ОБЛАСТИ "ПАТРИОТИЧЕСКОЕ ВОСПИТАНИЕ
ГРАЖДАН В ИРКУТСКОЙ ОБЛАСТИ И ДОПРИЗЫВНАЯ ПОДГОТОВКА
МОЛОДЕЖИ" НА 2014 - 2018 ГОДЫ</t>
  </si>
  <si>
    <t>».</t>
  </si>
  <si>
    <t>Организация волонтерского корпуса, проведение дней единых действий и прочих мероприятий, приуроченных к 70-летию Победы в Великой Отечественной войне 1941-1945 годов</t>
  </si>
  <si>
    <t xml:space="preserve">Приложение 2
к приказу министерства по физической культуре, спорту и молодежной политике Иркутской области
от   30 марта 2015 года №  24-мпр
«Приложение 3
к ведомственной целевой программе
Иркутской области "Патриотическое
воспитание граждан в Иркутской области
и допризывная подготовка молодежи"
на 2014 - 2018 годы
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</si>
</sst>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Layout" zoomScaleNormal="100" workbookViewId="0">
      <selection activeCell="K1" sqref="K1:O1"/>
    </sheetView>
  </sheetViews>
  <sheetFormatPr defaultRowHeight="15"/>
  <cols>
    <col min="1" max="1" width="4.85546875" style="1" customWidth="1"/>
    <col min="2" max="2" width="31.7109375" style="1" customWidth="1"/>
    <col min="3" max="3" width="10.7109375" style="1" customWidth="1"/>
    <col min="4" max="4" width="7.85546875" style="1" customWidth="1"/>
    <col min="5" max="5" width="6.28515625" style="1" customWidth="1"/>
    <col min="6" max="6" width="6.85546875" style="1" customWidth="1"/>
    <col min="7" max="7" width="10.7109375" style="1" customWidth="1"/>
    <col min="8" max="8" width="7.85546875" style="1" customWidth="1"/>
    <col min="9" max="9" width="10.85546875" style="1" customWidth="1"/>
    <col min="10" max="13" width="9.28515625" style="1" bestFit="1" customWidth="1"/>
    <col min="14" max="14" width="10" style="1" bestFit="1" customWidth="1"/>
    <col min="15" max="15" width="2.85546875" style="1" customWidth="1"/>
    <col min="16" max="16384" width="9.140625" style="1"/>
  </cols>
  <sheetData>
    <row r="1" spans="1:15" ht="185.25" customHeight="1">
      <c r="K1" s="18" t="s">
        <v>49</v>
      </c>
      <c r="L1" s="19"/>
      <c r="M1" s="19"/>
      <c r="N1" s="19"/>
      <c r="O1" s="19"/>
    </row>
    <row r="2" spans="1:15" ht="57.75" customHeight="1">
      <c r="A2" s="21" t="s">
        <v>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s="3" customFormat="1" ht="51.75" customHeight="1">
      <c r="A3" s="20" t="s">
        <v>0</v>
      </c>
      <c r="B3" s="20" t="s">
        <v>12</v>
      </c>
      <c r="C3" s="20" t="s">
        <v>13</v>
      </c>
      <c r="D3" s="20" t="s">
        <v>2</v>
      </c>
      <c r="E3" s="20" t="s">
        <v>3</v>
      </c>
      <c r="F3" s="20" t="s">
        <v>4</v>
      </c>
      <c r="G3" s="20" t="s">
        <v>14</v>
      </c>
      <c r="H3" s="20" t="s">
        <v>15</v>
      </c>
      <c r="I3" s="20" t="s">
        <v>16</v>
      </c>
      <c r="J3" s="20" t="s">
        <v>17</v>
      </c>
      <c r="K3" s="20"/>
      <c r="L3" s="20"/>
      <c r="M3" s="20"/>
      <c r="N3" s="20"/>
      <c r="O3" s="7"/>
    </row>
    <row r="4" spans="1:15" s="3" customFormat="1">
      <c r="A4" s="20"/>
      <c r="B4" s="20"/>
      <c r="C4" s="20"/>
      <c r="D4" s="20"/>
      <c r="E4" s="20"/>
      <c r="F4" s="20"/>
      <c r="G4" s="20"/>
      <c r="H4" s="20"/>
      <c r="I4" s="20"/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7"/>
    </row>
    <row r="5" spans="1:15" s="3" customForma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7"/>
    </row>
    <row r="6" spans="1:15" ht="45">
      <c r="A6" s="8"/>
      <c r="B6" s="5" t="s">
        <v>18</v>
      </c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16">
        <f>SUM(J6:N6)</f>
        <v>33778.199999999997</v>
      </c>
      <c r="J6" s="16">
        <f>J7+J8+J9+J10+J11+J12+J13+J14+J15+J16+J17+J18+J19+J20+J21+J22+J23+J24+J25+J26+J27+J28+J29+J30+J31</f>
        <v>8796.7000000000007</v>
      </c>
      <c r="K6" s="16">
        <f>K7+K8+K9+K10+K11+K12+K13+K14+K15+K16+K17+K18+K19+K20+K21+K22+K23+K24+K25+K26+K27+K28+K29+K30+K31</f>
        <v>7547.3</v>
      </c>
      <c r="L6" s="16">
        <f t="shared" ref="L6:N6" si="0">SUM(L7:L30)</f>
        <v>5450.8</v>
      </c>
      <c r="M6" s="16">
        <f t="shared" si="0"/>
        <v>6054.2</v>
      </c>
      <c r="N6" s="16">
        <f t="shared" si="0"/>
        <v>5929.2</v>
      </c>
      <c r="O6" s="9"/>
    </row>
    <row r="7" spans="1:15" ht="67.5">
      <c r="A7" s="2">
        <v>1</v>
      </c>
      <c r="B7" s="5" t="s">
        <v>42</v>
      </c>
      <c r="C7" s="2" t="s">
        <v>20</v>
      </c>
      <c r="D7" s="6">
        <v>801</v>
      </c>
      <c r="E7" s="10" t="s">
        <v>44</v>
      </c>
      <c r="F7" s="10" t="s">
        <v>44</v>
      </c>
      <c r="G7" s="6" t="s">
        <v>10</v>
      </c>
      <c r="H7" s="10" t="s">
        <v>45</v>
      </c>
      <c r="I7" s="16">
        <f t="shared" ref="I7:I30" si="1">SUM(J7:N7)</f>
        <v>224</v>
      </c>
      <c r="J7" s="17">
        <v>0</v>
      </c>
      <c r="K7" s="17">
        <v>112</v>
      </c>
      <c r="L7" s="17">
        <v>0</v>
      </c>
      <c r="M7" s="17">
        <v>112</v>
      </c>
      <c r="N7" s="17">
        <v>0</v>
      </c>
      <c r="O7" s="11"/>
    </row>
    <row r="8" spans="1:15" ht="45">
      <c r="A8" s="2">
        <v>2</v>
      </c>
      <c r="B8" s="5" t="s">
        <v>21</v>
      </c>
      <c r="C8" s="2" t="s">
        <v>20</v>
      </c>
      <c r="D8" s="6">
        <v>801</v>
      </c>
      <c r="E8" s="10" t="s">
        <v>44</v>
      </c>
      <c r="F8" s="10" t="s">
        <v>44</v>
      </c>
      <c r="G8" s="2" t="s">
        <v>10</v>
      </c>
      <c r="H8" s="10" t="s">
        <v>45</v>
      </c>
      <c r="I8" s="16">
        <f t="shared" si="1"/>
        <v>640</v>
      </c>
      <c r="J8" s="16">
        <v>0</v>
      </c>
      <c r="K8" s="16">
        <v>320</v>
      </c>
      <c r="L8" s="16">
        <v>0</v>
      </c>
      <c r="M8" s="16">
        <v>0</v>
      </c>
      <c r="N8" s="16">
        <v>320</v>
      </c>
      <c r="O8" s="9"/>
    </row>
    <row r="9" spans="1:15" ht="123.75">
      <c r="A9" s="2">
        <v>3</v>
      </c>
      <c r="B9" s="5" t="s">
        <v>43</v>
      </c>
      <c r="C9" s="2" t="s">
        <v>20</v>
      </c>
      <c r="D9" s="6">
        <v>801</v>
      </c>
      <c r="E9" s="10" t="s">
        <v>44</v>
      </c>
      <c r="F9" s="10" t="s">
        <v>44</v>
      </c>
      <c r="G9" s="6" t="s">
        <v>10</v>
      </c>
      <c r="H9" s="10" t="s">
        <v>45</v>
      </c>
      <c r="I9" s="16">
        <f>J9+K9+L9+M9+N9</f>
        <v>2719</v>
      </c>
      <c r="J9" s="16">
        <v>410</v>
      </c>
      <c r="K9" s="16">
        <v>642</v>
      </c>
      <c r="L9" s="16">
        <v>508</v>
      </c>
      <c r="M9" s="16">
        <v>556</v>
      </c>
      <c r="N9" s="16">
        <v>603</v>
      </c>
      <c r="O9" s="11"/>
    </row>
    <row r="10" spans="1:15" ht="67.5">
      <c r="A10" s="2">
        <v>4</v>
      </c>
      <c r="B10" s="5" t="s">
        <v>22</v>
      </c>
      <c r="C10" s="2" t="s">
        <v>20</v>
      </c>
      <c r="D10" s="6">
        <v>801</v>
      </c>
      <c r="E10" s="10" t="s">
        <v>44</v>
      </c>
      <c r="F10" s="10" t="s">
        <v>44</v>
      </c>
      <c r="G10" s="6" t="s">
        <v>10</v>
      </c>
      <c r="H10" s="10" t="s">
        <v>45</v>
      </c>
      <c r="I10" s="16">
        <f t="shared" si="1"/>
        <v>605</v>
      </c>
      <c r="J10" s="16">
        <v>85</v>
      </c>
      <c r="K10" s="16">
        <v>120</v>
      </c>
      <c r="L10" s="16">
        <v>80</v>
      </c>
      <c r="M10" s="16">
        <v>160</v>
      </c>
      <c r="N10" s="16">
        <v>160</v>
      </c>
      <c r="O10" s="9"/>
    </row>
    <row r="11" spans="1:15" ht="45">
      <c r="A11" s="2">
        <v>5</v>
      </c>
      <c r="B11" s="5" t="s">
        <v>23</v>
      </c>
      <c r="C11" s="2" t="s">
        <v>20</v>
      </c>
      <c r="D11" s="6">
        <v>801</v>
      </c>
      <c r="E11" s="10" t="s">
        <v>44</v>
      </c>
      <c r="F11" s="10" t="s">
        <v>44</v>
      </c>
      <c r="G11" s="6" t="s">
        <v>10</v>
      </c>
      <c r="H11" s="10" t="s">
        <v>45</v>
      </c>
      <c r="I11" s="16">
        <f t="shared" si="1"/>
        <v>40</v>
      </c>
      <c r="J11" s="16">
        <v>40</v>
      </c>
      <c r="K11" s="16">
        <v>0</v>
      </c>
      <c r="L11" s="16">
        <v>0</v>
      </c>
      <c r="M11" s="16">
        <v>0</v>
      </c>
      <c r="N11" s="16">
        <v>0</v>
      </c>
      <c r="O11" s="9"/>
    </row>
    <row r="12" spans="1:15" ht="45">
      <c r="A12" s="2">
        <v>6</v>
      </c>
      <c r="B12" s="5" t="s">
        <v>24</v>
      </c>
      <c r="C12" s="2" t="s">
        <v>20</v>
      </c>
      <c r="D12" s="6">
        <v>801</v>
      </c>
      <c r="E12" s="10" t="s">
        <v>44</v>
      </c>
      <c r="F12" s="10" t="s">
        <v>44</v>
      </c>
      <c r="G12" s="6" t="s">
        <v>10</v>
      </c>
      <c r="H12" s="10" t="s">
        <v>45</v>
      </c>
      <c r="I12" s="16">
        <f t="shared" si="1"/>
        <v>485.6</v>
      </c>
      <c r="J12" s="16">
        <f>491-5.4</f>
        <v>485.6</v>
      </c>
      <c r="K12" s="16">
        <v>0</v>
      </c>
      <c r="L12" s="16">
        <v>0</v>
      </c>
      <c r="M12" s="16">
        <v>0</v>
      </c>
      <c r="N12" s="16">
        <v>0</v>
      </c>
      <c r="O12" s="9"/>
    </row>
    <row r="13" spans="1:15" ht="146.25">
      <c r="A13" s="2">
        <v>7</v>
      </c>
      <c r="B13" s="5" t="s">
        <v>25</v>
      </c>
      <c r="C13" s="2" t="s">
        <v>20</v>
      </c>
      <c r="D13" s="6">
        <v>801</v>
      </c>
      <c r="E13" s="10" t="s">
        <v>44</v>
      </c>
      <c r="F13" s="10" t="s">
        <v>44</v>
      </c>
      <c r="G13" s="6" t="s">
        <v>10</v>
      </c>
      <c r="H13" s="10" t="s">
        <v>45</v>
      </c>
      <c r="I13" s="16">
        <f t="shared" si="1"/>
        <v>345.8</v>
      </c>
      <c r="J13" s="16">
        <v>37.799999999999997</v>
      </c>
      <c r="K13" s="16">
        <v>80</v>
      </c>
      <c r="L13" s="16">
        <v>76</v>
      </c>
      <c r="M13" s="16">
        <v>76</v>
      </c>
      <c r="N13" s="16">
        <v>76</v>
      </c>
      <c r="O13" s="9"/>
    </row>
    <row r="14" spans="1:15" ht="45">
      <c r="A14" s="2">
        <v>8</v>
      </c>
      <c r="B14" s="5" t="s">
        <v>26</v>
      </c>
      <c r="C14" s="2" t="s">
        <v>20</v>
      </c>
      <c r="D14" s="6">
        <v>801</v>
      </c>
      <c r="E14" s="10" t="s">
        <v>44</v>
      </c>
      <c r="F14" s="10" t="s">
        <v>44</v>
      </c>
      <c r="G14" s="6" t="s">
        <v>10</v>
      </c>
      <c r="H14" s="10" t="s">
        <v>45</v>
      </c>
      <c r="I14" s="16">
        <f t="shared" si="1"/>
        <v>1947.2</v>
      </c>
      <c r="J14" s="16">
        <f>400-148.8</f>
        <v>251.2</v>
      </c>
      <c r="K14" s="16">
        <v>560</v>
      </c>
      <c r="L14" s="16">
        <v>392</v>
      </c>
      <c r="M14" s="16">
        <v>372</v>
      </c>
      <c r="N14" s="16">
        <v>372</v>
      </c>
      <c r="O14" s="9"/>
    </row>
    <row r="15" spans="1:15" ht="45">
      <c r="A15" s="2">
        <v>9</v>
      </c>
      <c r="B15" s="5" t="s">
        <v>27</v>
      </c>
      <c r="C15" s="2" t="s">
        <v>20</v>
      </c>
      <c r="D15" s="6">
        <v>801</v>
      </c>
      <c r="E15" s="10" t="s">
        <v>44</v>
      </c>
      <c r="F15" s="10" t="s">
        <v>44</v>
      </c>
      <c r="G15" s="6" t="s">
        <v>10</v>
      </c>
      <c r="H15" s="10" t="s">
        <v>45</v>
      </c>
      <c r="I15" s="16">
        <f t="shared" si="1"/>
        <v>245</v>
      </c>
      <c r="J15" s="16">
        <f>140-7</f>
        <v>133</v>
      </c>
      <c r="K15" s="16">
        <v>0</v>
      </c>
      <c r="L15" s="16">
        <v>112</v>
      </c>
      <c r="M15" s="16">
        <v>0</v>
      </c>
      <c r="N15" s="16">
        <v>0</v>
      </c>
      <c r="O15" s="9"/>
    </row>
    <row r="16" spans="1:15" ht="78.75">
      <c r="A16" s="2">
        <v>10</v>
      </c>
      <c r="B16" s="5" t="s">
        <v>28</v>
      </c>
      <c r="C16" s="2" t="s">
        <v>20</v>
      </c>
      <c r="D16" s="6">
        <v>801</v>
      </c>
      <c r="E16" s="10" t="s">
        <v>44</v>
      </c>
      <c r="F16" s="10" t="s">
        <v>44</v>
      </c>
      <c r="G16" s="6" t="s">
        <v>10</v>
      </c>
      <c r="H16" s="10" t="s">
        <v>45</v>
      </c>
      <c r="I16" s="16">
        <f t="shared" si="1"/>
        <v>1452</v>
      </c>
      <c r="J16" s="16">
        <v>0</v>
      </c>
      <c r="K16" s="16">
        <v>360</v>
      </c>
      <c r="L16" s="16">
        <v>376</v>
      </c>
      <c r="M16" s="16">
        <v>358</v>
      </c>
      <c r="N16" s="16">
        <v>358</v>
      </c>
      <c r="O16" s="9"/>
    </row>
    <row r="17" spans="1:15" ht="101.25">
      <c r="A17" s="2">
        <v>11</v>
      </c>
      <c r="B17" s="12" t="s">
        <v>41</v>
      </c>
      <c r="C17" s="2" t="s">
        <v>20</v>
      </c>
      <c r="D17" s="6">
        <v>801</v>
      </c>
      <c r="E17" s="10" t="s">
        <v>44</v>
      </c>
      <c r="F17" s="10" t="s">
        <v>44</v>
      </c>
      <c r="G17" s="6" t="s">
        <v>10</v>
      </c>
      <c r="H17" s="10" t="s">
        <v>45</v>
      </c>
      <c r="I17" s="16">
        <f t="shared" si="1"/>
        <v>387.4</v>
      </c>
      <c r="J17" s="16">
        <v>48.1</v>
      </c>
      <c r="K17" s="16">
        <v>110.1</v>
      </c>
      <c r="L17" s="16">
        <v>76.8</v>
      </c>
      <c r="M17" s="16">
        <v>76.2</v>
      </c>
      <c r="N17" s="16">
        <v>76.2</v>
      </c>
      <c r="O17" s="11"/>
    </row>
    <row r="18" spans="1:15" ht="45">
      <c r="A18" s="2">
        <v>12</v>
      </c>
      <c r="B18" s="5" t="s">
        <v>29</v>
      </c>
      <c r="C18" s="2" t="s">
        <v>20</v>
      </c>
      <c r="D18" s="6">
        <v>801</v>
      </c>
      <c r="E18" s="10" t="s">
        <v>44</v>
      </c>
      <c r="F18" s="10" t="s">
        <v>44</v>
      </c>
      <c r="G18" s="6" t="s">
        <v>10</v>
      </c>
      <c r="H18" s="10" t="s">
        <v>45</v>
      </c>
      <c r="I18" s="16">
        <f t="shared" si="1"/>
        <v>380</v>
      </c>
      <c r="J18" s="16">
        <v>190</v>
      </c>
      <c r="K18" s="16">
        <v>190</v>
      </c>
      <c r="L18" s="16">
        <v>0</v>
      </c>
      <c r="M18" s="16">
        <v>0</v>
      </c>
      <c r="N18" s="16">
        <v>0</v>
      </c>
      <c r="O18" s="9"/>
    </row>
    <row r="19" spans="1:15" ht="45">
      <c r="A19" s="2">
        <v>13</v>
      </c>
      <c r="B19" s="5" t="s">
        <v>30</v>
      </c>
      <c r="C19" s="2" t="s">
        <v>20</v>
      </c>
      <c r="D19" s="6">
        <v>801</v>
      </c>
      <c r="E19" s="10" t="s">
        <v>44</v>
      </c>
      <c r="F19" s="10" t="s">
        <v>44</v>
      </c>
      <c r="G19" s="6" t="s">
        <v>10</v>
      </c>
      <c r="H19" s="10" t="s">
        <v>45</v>
      </c>
      <c r="I19" s="16">
        <f t="shared" si="1"/>
        <v>3</v>
      </c>
      <c r="J19" s="16">
        <f>140-137</f>
        <v>3</v>
      </c>
      <c r="K19" s="16">
        <v>0</v>
      </c>
      <c r="L19" s="16">
        <v>0</v>
      </c>
      <c r="M19" s="16">
        <v>0</v>
      </c>
      <c r="N19" s="16">
        <v>0</v>
      </c>
      <c r="O19" s="9"/>
    </row>
    <row r="20" spans="1:15" ht="45">
      <c r="A20" s="2">
        <v>14</v>
      </c>
      <c r="B20" s="5" t="s">
        <v>31</v>
      </c>
      <c r="C20" s="2" t="s">
        <v>20</v>
      </c>
      <c r="D20" s="6">
        <v>801</v>
      </c>
      <c r="E20" s="10" t="s">
        <v>44</v>
      </c>
      <c r="F20" s="10" t="s">
        <v>44</v>
      </c>
      <c r="G20" s="6" t="s">
        <v>10</v>
      </c>
      <c r="H20" s="10" t="s">
        <v>45</v>
      </c>
      <c r="I20" s="16">
        <f t="shared" si="1"/>
        <v>54</v>
      </c>
      <c r="J20" s="16">
        <v>54</v>
      </c>
      <c r="K20" s="16">
        <v>0</v>
      </c>
      <c r="L20" s="16">
        <v>0</v>
      </c>
      <c r="M20" s="16">
        <v>0</v>
      </c>
      <c r="N20" s="16">
        <v>0</v>
      </c>
      <c r="O20" s="9"/>
    </row>
    <row r="21" spans="1:15" ht="45">
      <c r="A21" s="2">
        <v>15</v>
      </c>
      <c r="B21" s="5" t="s">
        <v>32</v>
      </c>
      <c r="C21" s="2" t="s">
        <v>20</v>
      </c>
      <c r="D21" s="6">
        <v>801</v>
      </c>
      <c r="E21" s="10" t="s">
        <v>44</v>
      </c>
      <c r="F21" s="10" t="s">
        <v>44</v>
      </c>
      <c r="G21" s="6" t="s">
        <v>11</v>
      </c>
      <c r="H21" s="10" t="s">
        <v>45</v>
      </c>
      <c r="I21" s="16">
        <f t="shared" si="1"/>
        <v>4020</v>
      </c>
      <c r="J21" s="16">
        <v>950</v>
      </c>
      <c r="K21" s="16">
        <v>720</v>
      </c>
      <c r="L21" s="16">
        <v>760</v>
      </c>
      <c r="M21" s="16">
        <v>760</v>
      </c>
      <c r="N21" s="16">
        <v>830</v>
      </c>
      <c r="O21" s="9"/>
    </row>
    <row r="22" spans="1:15" ht="45">
      <c r="A22" s="2">
        <v>16</v>
      </c>
      <c r="B22" s="5" t="s">
        <v>33</v>
      </c>
      <c r="C22" s="2" t="s">
        <v>20</v>
      </c>
      <c r="D22" s="6">
        <v>801</v>
      </c>
      <c r="E22" s="10" t="s">
        <v>44</v>
      </c>
      <c r="F22" s="10" t="s">
        <v>44</v>
      </c>
      <c r="G22" s="6" t="s">
        <v>10</v>
      </c>
      <c r="H22" s="10" t="s">
        <v>45</v>
      </c>
      <c r="I22" s="16">
        <f t="shared" si="1"/>
        <v>720</v>
      </c>
      <c r="J22" s="16">
        <v>0</v>
      </c>
      <c r="K22" s="16">
        <v>0</v>
      </c>
      <c r="L22" s="16">
        <v>320</v>
      </c>
      <c r="M22" s="16">
        <v>400</v>
      </c>
      <c r="N22" s="16">
        <v>0</v>
      </c>
      <c r="O22" s="9"/>
    </row>
    <row r="23" spans="1:15" ht="67.5">
      <c r="A23" s="2">
        <v>17</v>
      </c>
      <c r="B23" s="5" t="s">
        <v>34</v>
      </c>
      <c r="C23" s="2" t="s">
        <v>20</v>
      </c>
      <c r="D23" s="6">
        <v>801</v>
      </c>
      <c r="E23" s="10" t="s">
        <v>44</v>
      </c>
      <c r="F23" s="10" t="s">
        <v>44</v>
      </c>
      <c r="G23" s="6" t="s">
        <v>10</v>
      </c>
      <c r="H23" s="10" t="s">
        <v>45</v>
      </c>
      <c r="I23" s="16">
        <f t="shared" si="1"/>
        <v>2224</v>
      </c>
      <c r="J23" s="16">
        <v>480</v>
      </c>
      <c r="K23" s="16">
        <v>408</v>
      </c>
      <c r="L23" s="16">
        <v>416</v>
      </c>
      <c r="M23" s="16">
        <v>440</v>
      </c>
      <c r="N23" s="16">
        <v>480</v>
      </c>
      <c r="O23" s="9"/>
    </row>
    <row r="24" spans="1:15" ht="78.75">
      <c r="A24" s="2">
        <v>18</v>
      </c>
      <c r="B24" s="5" t="s">
        <v>35</v>
      </c>
      <c r="C24" s="2" t="s">
        <v>20</v>
      </c>
      <c r="D24" s="6">
        <v>801</v>
      </c>
      <c r="E24" s="10" t="s">
        <v>44</v>
      </c>
      <c r="F24" s="10" t="s">
        <v>44</v>
      </c>
      <c r="G24" s="6" t="s">
        <v>10</v>
      </c>
      <c r="H24" s="10" t="s">
        <v>45</v>
      </c>
      <c r="I24" s="16">
        <f t="shared" si="1"/>
        <v>427.9</v>
      </c>
      <c r="J24" s="16">
        <f>430-2.1</f>
        <v>427.9</v>
      </c>
      <c r="K24" s="16">
        <v>0</v>
      </c>
      <c r="L24" s="16">
        <v>0</v>
      </c>
      <c r="M24" s="16">
        <v>0</v>
      </c>
      <c r="N24" s="16">
        <v>0</v>
      </c>
      <c r="O24" s="9"/>
    </row>
    <row r="25" spans="1:15" ht="123.75">
      <c r="A25" s="2">
        <v>19</v>
      </c>
      <c r="B25" s="5" t="s">
        <v>1</v>
      </c>
      <c r="C25" s="2" t="s">
        <v>20</v>
      </c>
      <c r="D25" s="6">
        <v>801</v>
      </c>
      <c r="E25" s="10" t="s">
        <v>44</v>
      </c>
      <c r="F25" s="10" t="s">
        <v>44</v>
      </c>
      <c r="G25" s="6" t="s">
        <v>10</v>
      </c>
      <c r="H25" s="10" t="s">
        <v>45</v>
      </c>
      <c r="I25" s="16">
        <f t="shared" si="1"/>
        <v>2128</v>
      </c>
      <c r="J25" s="16">
        <v>0</v>
      </c>
      <c r="K25" s="16">
        <v>456</v>
      </c>
      <c r="L25" s="16">
        <v>344</v>
      </c>
      <c r="M25" s="16">
        <v>664</v>
      </c>
      <c r="N25" s="16">
        <v>664</v>
      </c>
      <c r="O25" s="9"/>
    </row>
    <row r="26" spans="1:15" ht="45">
      <c r="A26" s="2">
        <v>20</v>
      </c>
      <c r="B26" s="5" t="s">
        <v>36</v>
      </c>
      <c r="C26" s="2" t="s">
        <v>20</v>
      </c>
      <c r="D26" s="6">
        <v>801</v>
      </c>
      <c r="E26" s="10" t="s">
        <v>44</v>
      </c>
      <c r="F26" s="10" t="s">
        <v>44</v>
      </c>
      <c r="G26" s="6" t="s">
        <v>10</v>
      </c>
      <c r="H26" s="10" t="s">
        <v>45</v>
      </c>
      <c r="I26" s="16">
        <f t="shared" si="1"/>
        <v>825.6</v>
      </c>
      <c r="J26" s="16">
        <f>300-10.4</f>
        <v>289.60000000000002</v>
      </c>
      <c r="K26" s="16">
        <v>256</v>
      </c>
      <c r="L26" s="16">
        <v>0</v>
      </c>
      <c r="M26" s="16">
        <v>280</v>
      </c>
      <c r="N26" s="16">
        <v>0</v>
      </c>
      <c r="O26" s="9"/>
    </row>
    <row r="27" spans="1:15" ht="45">
      <c r="A27" s="2">
        <v>21</v>
      </c>
      <c r="B27" s="5" t="s">
        <v>37</v>
      </c>
      <c r="C27" s="2" t="s">
        <v>20</v>
      </c>
      <c r="D27" s="6">
        <v>801</v>
      </c>
      <c r="E27" s="10" t="s">
        <v>44</v>
      </c>
      <c r="F27" s="10" t="s">
        <v>44</v>
      </c>
      <c r="G27" s="6" t="s">
        <v>10</v>
      </c>
      <c r="H27" s="10" t="s">
        <v>45</v>
      </c>
      <c r="I27" s="16">
        <f t="shared" si="1"/>
        <v>90</v>
      </c>
      <c r="J27" s="16">
        <v>90</v>
      </c>
      <c r="K27" s="16">
        <v>0</v>
      </c>
      <c r="L27" s="16">
        <v>0</v>
      </c>
      <c r="M27" s="16">
        <v>0</v>
      </c>
      <c r="N27" s="16">
        <v>0</v>
      </c>
      <c r="O27" s="9"/>
    </row>
    <row r="28" spans="1:15" ht="45">
      <c r="A28" s="2">
        <v>22</v>
      </c>
      <c r="B28" s="5" t="s">
        <v>38</v>
      </c>
      <c r="C28" s="2" t="s">
        <v>20</v>
      </c>
      <c r="D28" s="6">
        <v>801</v>
      </c>
      <c r="E28" s="10" t="s">
        <v>44</v>
      </c>
      <c r="F28" s="10" t="s">
        <v>44</v>
      </c>
      <c r="G28" s="6" t="s">
        <v>10</v>
      </c>
      <c r="H28" s="10" t="s">
        <v>45</v>
      </c>
      <c r="I28" s="16">
        <f t="shared" si="1"/>
        <v>11991.5</v>
      </c>
      <c r="J28" s="16">
        <f>5100-308.5</f>
        <v>4791.5</v>
      </c>
      <c r="K28" s="16">
        <v>1800</v>
      </c>
      <c r="L28" s="16">
        <v>1800</v>
      </c>
      <c r="M28" s="16">
        <v>1800</v>
      </c>
      <c r="N28" s="16">
        <v>1800</v>
      </c>
      <c r="O28" s="9"/>
    </row>
    <row r="29" spans="1:15" ht="45">
      <c r="A29" s="2">
        <v>23</v>
      </c>
      <c r="B29" s="5" t="s">
        <v>39</v>
      </c>
      <c r="C29" s="2" t="s">
        <v>20</v>
      </c>
      <c r="D29" s="6">
        <v>801</v>
      </c>
      <c r="E29" s="10" t="s">
        <v>44</v>
      </c>
      <c r="F29" s="10" t="s">
        <v>44</v>
      </c>
      <c r="G29" s="6" t="s">
        <v>10</v>
      </c>
      <c r="H29" s="10" t="s">
        <v>45</v>
      </c>
      <c r="I29" s="16">
        <f t="shared" si="1"/>
        <v>30</v>
      </c>
      <c r="J29" s="16">
        <v>30</v>
      </c>
      <c r="K29" s="16">
        <v>0</v>
      </c>
      <c r="L29" s="16">
        <v>0</v>
      </c>
      <c r="M29" s="16">
        <v>0</v>
      </c>
      <c r="N29" s="16">
        <v>0</v>
      </c>
      <c r="O29" s="9"/>
    </row>
    <row r="30" spans="1:15" ht="47.25" customHeight="1">
      <c r="A30" s="2">
        <v>24</v>
      </c>
      <c r="B30" s="5" t="s">
        <v>40</v>
      </c>
      <c r="C30" s="2" t="s">
        <v>20</v>
      </c>
      <c r="D30" s="6">
        <v>801</v>
      </c>
      <c r="E30" s="10" t="s">
        <v>44</v>
      </c>
      <c r="F30" s="10" t="s">
        <v>44</v>
      </c>
      <c r="G30" s="6" t="s">
        <v>10</v>
      </c>
      <c r="H30" s="10" t="s">
        <v>45</v>
      </c>
      <c r="I30" s="16">
        <f t="shared" si="1"/>
        <v>564</v>
      </c>
      <c r="J30" s="16">
        <v>0</v>
      </c>
      <c r="K30" s="16">
        <v>184</v>
      </c>
      <c r="L30" s="16">
        <v>190</v>
      </c>
      <c r="M30" s="16">
        <v>0</v>
      </c>
      <c r="N30" s="16">
        <v>190</v>
      </c>
      <c r="O30" s="4"/>
    </row>
    <row r="31" spans="1:15" ht="85.5" customHeight="1">
      <c r="A31" s="13">
        <v>25</v>
      </c>
      <c r="B31" s="15" t="s">
        <v>48</v>
      </c>
      <c r="C31" s="13" t="s">
        <v>20</v>
      </c>
      <c r="D31" s="14">
        <v>801</v>
      </c>
      <c r="E31" s="10" t="s">
        <v>44</v>
      </c>
      <c r="F31" s="10" t="s">
        <v>44</v>
      </c>
      <c r="G31" s="14" t="s">
        <v>10</v>
      </c>
      <c r="H31" s="10" t="s">
        <v>45</v>
      </c>
      <c r="I31" s="16">
        <f>J31+K31+L31+M31+N31</f>
        <v>1229.2</v>
      </c>
      <c r="J31" s="16">
        <v>0</v>
      </c>
      <c r="K31" s="16">
        <v>1229.2</v>
      </c>
      <c r="L31" s="16">
        <v>0</v>
      </c>
      <c r="M31" s="16">
        <v>0</v>
      </c>
      <c r="N31" s="16">
        <v>0</v>
      </c>
      <c r="O31" s="4" t="s">
        <v>47</v>
      </c>
    </row>
  </sheetData>
  <mergeCells count="12">
    <mergeCell ref="A2:N2"/>
    <mergeCell ref="G3:G4"/>
    <mergeCell ref="H3:H4"/>
    <mergeCell ref="I3:I4"/>
    <mergeCell ref="J3:N3"/>
    <mergeCell ref="F3:F4"/>
    <mergeCell ref="A3:A4"/>
    <mergeCell ref="B3:B4"/>
    <mergeCell ref="C3:C4"/>
    <mergeCell ref="D3:D4"/>
    <mergeCell ref="E3:E4"/>
    <mergeCell ref="K1:O1"/>
  </mergeCells>
  <pageMargins left="0.7" right="0.54374999999999996" top="0.75" bottom="0.41249999999999998" header="0.3" footer="0.3"/>
  <pageSetup paperSize="9" scale="9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3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2015-03-30T02:55:49Z</dcterms:modified>
</cp:coreProperties>
</file>